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95" windowHeight="8925" activeTab="0"/>
  </bookViews>
  <sheets>
    <sheet name="Tổng KP (dành cho đề tài 2 năm)" sheetId="1" r:id="rId1"/>
    <sheet name="Nhân công (đề tài 2 năm)" sheetId="2" r:id="rId2"/>
    <sheet name="Vật tư" sheetId="3" r:id="rId3"/>
    <sheet name="thiết bị dụng cụ" sheetId="4" r:id="rId4"/>
    <sheet name="công tác phí" sheetId="5" r:id="rId5"/>
    <sheet name="Chi phí trực tiếp khác" sheetId="6" r:id="rId6"/>
  </sheets>
  <definedNames>
    <definedName name="_xlfn.IFERROR" hidden="1">#NAME?</definedName>
    <definedName name="_xlnm.Print_Area" localSheetId="0">'Tổng KP (dành cho đề tài 2 năm)'!$A$1:$G$21</definedName>
    <definedName name="_xlnm.Print_Titles" localSheetId="1">'Nhân công (đề tài 2 năm)'!$3:$4</definedName>
  </definedNames>
  <calcPr fullCalcOnLoad="1"/>
</workbook>
</file>

<file path=xl/comments2.xml><?xml version="1.0" encoding="utf-8"?>
<comments xmlns="http://schemas.openxmlformats.org/spreadsheetml/2006/main">
  <authors>
    <author>Author</author>
  </authors>
  <commentList>
    <comment ref="E2" authorId="0">
      <text>
        <r>
          <rPr>
            <b/>
            <sz val="9"/>
            <rFont val="Tahoma"/>
            <family val="2"/>
          </rPr>
          <t>Author:</t>
        </r>
        <r>
          <rPr>
            <sz val="9"/>
            <rFont val="Tahoma"/>
            <family val="2"/>
          </rPr>
          <t xml:space="preserve">
Định mức thù lao tháng của chủ nhiệm nhiệm vụ không quá 40 triệu đồng/người/tháng</t>
        </r>
      </text>
    </comment>
  </commentList>
</comments>
</file>

<file path=xl/sharedStrings.xml><?xml version="1.0" encoding="utf-8"?>
<sst xmlns="http://schemas.openxmlformats.org/spreadsheetml/2006/main" count="202" uniqueCount="132">
  <si>
    <t>Các khoản chi phí</t>
  </si>
  <si>
    <t>%</t>
  </si>
  <si>
    <t>A</t>
  </si>
  <si>
    <t>Chi phí trực tiếp</t>
  </si>
  <si>
    <t>Nguyên vật liệu</t>
  </si>
  <si>
    <t>Thiết bị, dụng cụ</t>
  </si>
  <si>
    <t>Đi lại, công tác phí</t>
  </si>
  <si>
    <t xml:space="preserve">Phí dịch vụ thuê ngoài </t>
  </si>
  <si>
    <t xml:space="preserve">Chi phí trực tiếp khác </t>
  </si>
  <si>
    <t>B</t>
  </si>
  <si>
    <t>Cộng:</t>
  </si>
  <si>
    <t>Nhân công lao động khoa học</t>
  </si>
  <si>
    <t>Stt</t>
  </si>
  <si>
    <t>Số người</t>
  </si>
  <si>
    <t>Chủ nhiệm đề tài</t>
  </si>
  <si>
    <t>1. Nhân công lao động khoa học (khoán chi )</t>
  </si>
  <si>
    <t>Tên vật tư, nguyên vật liệu và quy cách kỹ thuật</t>
  </si>
  <si>
    <t>Đơn vị</t>
  </si>
  <si>
    <t>Số lượng</t>
  </si>
  <si>
    <t>2. Vật tư, nguyên vật liệu</t>
  </si>
  <si>
    <t>3. Thiết bị, dụng cụ</t>
  </si>
  <si>
    <t>Khoản chi phí</t>
  </si>
  <si>
    <t>Diễn giải</t>
  </si>
  <si>
    <t>Tàu xe, đi lại</t>
  </si>
  <si>
    <t>Thuê chỗ ở</t>
  </si>
  <si>
    <t>Phụ cấp lưu trú</t>
  </si>
  <si>
    <t>4. Đi lại, công tác phí</t>
  </si>
  <si>
    <t>5. Dịch vụ thuê ngoài</t>
  </si>
  <si>
    <t>Dịch vụ thuê ngoài</t>
  </si>
  <si>
    <t>6. Chi phí trực tiếp khác</t>
  </si>
  <si>
    <t xml:space="preserve">Chi phí </t>
  </si>
  <si>
    <t>(1): Số lần có thể là số đêm, số ngày đi công tác</t>
  </si>
  <si>
    <t>(2): Chi phí/lần: chi phí cho 1 vé tàu xe, đi lại,  1 đêm thuê chỗ ở hoặc 1 ngày lưu trú</t>
  </si>
  <si>
    <t xml:space="preserve">Chi phí gián tiếp </t>
  </si>
  <si>
    <t>Tổng</t>
  </si>
  <si>
    <t>Đơn vị: đồng</t>
  </si>
  <si>
    <t>Đơn giá (đồng)</t>
  </si>
  <si>
    <t>Thành tiền (đồng)</t>
  </si>
  <si>
    <t>Thành tiền  (đồng)</t>
  </si>
  <si>
    <t>Dự toán kinh phí</t>
  </si>
  <si>
    <t>Yêu cầu cấp kinh phí 
theo tiến độ</t>
  </si>
  <si>
    <t>TT</t>
  </si>
  <si>
    <t>(Ký ghi rõ họ tên)</t>
  </si>
  <si>
    <t>(*): Có thể thêm số lần đi công tác/tham gia hội nghị hội thảo tùy thuộc vào thực tế đề tài</t>
  </si>
  <si>
    <t>7. Chi phí gián tiếp</t>
  </si>
  <si>
    <t>(đồng)</t>
  </si>
  <si>
    <t>C</t>
  </si>
  <si>
    <r>
      <t xml:space="preserve">Lần </t>
    </r>
    <r>
      <rPr>
        <b/>
        <sz val="6"/>
        <color indexed="8"/>
        <rFont val="Times New Roman"/>
        <family val="1"/>
      </rPr>
      <t>(1)</t>
    </r>
  </si>
  <si>
    <r>
      <t xml:space="preserve">Chi phí/lần (đồng) </t>
    </r>
    <r>
      <rPr>
        <b/>
        <sz val="6"/>
        <color indexed="8"/>
        <rFont val="Times New Roman"/>
        <family val="1"/>
      </rPr>
      <t>(2)</t>
    </r>
    <r>
      <rPr>
        <b/>
        <sz val="11"/>
        <color indexed="8"/>
        <rFont val="Times New Roman"/>
        <family val="1"/>
      </rPr>
      <t xml:space="preserve"> </t>
    </r>
  </si>
  <si>
    <t xml:space="preserve">Ngày       tháng      năm </t>
  </si>
  <si>
    <t xml:space="preserve">Năm thứ 1 </t>
  </si>
  <si>
    <t xml:space="preserve">Năm thứ 2 </t>
  </si>
  <si>
    <t>Kinh phí khoán chi:</t>
  </si>
  <si>
    <t xml:space="preserve">Trong đó, kinh phí khoán chi: </t>
  </si>
  <si>
    <t>Trong đó khoán chi</t>
  </si>
  <si>
    <t>Số TT</t>
  </si>
  <si>
    <t>Nội dung công việc</t>
  </si>
  <si>
    <t>Hệ số lao động khoa học</t>
  </si>
  <si>
    <t>Số người trong nhóm chức danh</t>
  </si>
  <si>
    <t>Tổng số tháng quy đổi của chức danh/nhóm chức danh</t>
  </si>
  <si>
    <t>Tổng thù lao thực hiện nhiệm vụ</t>
  </si>
  <si>
    <t>7=3x5x6</t>
  </si>
  <si>
    <t>I</t>
  </si>
  <si>
    <t>Xây dựng thuyết minh nhiệm vụ</t>
  </si>
  <si>
    <t>Nội dung công việc này chủ nhiệm và thư ký khoa học của nhiệm vụ thực hiện, đã được tính trong thù lao của chủ nhiệm và thư ký khoa học, không tính thù lao riêng.</t>
  </si>
  <si>
    <t>II</t>
  </si>
  <si>
    <t>Nội dung nghiên cứu</t>
  </si>
  <si>
    <t>1.1</t>
  </si>
  <si>
    <t>1.3</t>
  </si>
  <si>
    <t>Thù lao của chủ nhiệm nhiệm vụ:</t>
  </si>
  <si>
    <t>Thù lao của thư ký khoa học:</t>
  </si>
  <si>
    <t>III</t>
  </si>
  <si>
    <t>Xây dựng báo cáo tổng kết</t>
  </si>
  <si>
    <t>Nội dung công việc này do chủ nhiệm và thư ký khoa học của nhiệm vụ thực hiện, đã được tính trong thù lao của chủ nhiệm và thư ký khoa học, không tính thù lao riêng.</t>
  </si>
  <si>
    <t>TỔNG CỘNG</t>
  </si>
  <si>
    <t>1.1.1</t>
  </si>
  <si>
    <t>1.1.2</t>
  </si>
  <si>
    <t>1.2.2</t>
  </si>
  <si>
    <t>1.3.1</t>
  </si>
  <si>
    <t>1.3.2</t>
  </si>
  <si>
    <t>2.1.1</t>
  </si>
  <si>
    <t>2.1.2</t>
  </si>
  <si>
    <t>2.2.1</t>
  </si>
  <si>
    <t>2.2.2</t>
  </si>
  <si>
    <t>Thù lao thành viên chính</t>
  </si>
  <si>
    <t>đồng</t>
  </si>
  <si>
    <t>Định mức thù lao tháng của chủ nhiệm (DMCN)</t>
  </si>
  <si>
    <r>
      <t>(TL</t>
    </r>
    <r>
      <rPr>
        <vertAlign val="subscript"/>
        <sz val="11"/>
        <color indexed="8"/>
        <rFont val="Times New Roman"/>
        <family val="1"/>
      </rPr>
      <t>CN</t>
    </r>
    <r>
      <rPr>
        <sz val="11"/>
        <color indexed="8"/>
        <rFont val="Times New Roman"/>
        <family val="1"/>
      </rPr>
      <t xml:space="preserve"> = 1,0 x DM</t>
    </r>
    <r>
      <rPr>
        <vertAlign val="subscript"/>
        <sz val="11"/>
        <color indexed="8"/>
        <rFont val="Times New Roman"/>
        <family val="1"/>
      </rPr>
      <t>CN</t>
    </r>
    <r>
      <rPr>
        <sz val="11"/>
        <color indexed="8"/>
        <rFont val="Times New Roman"/>
        <family val="1"/>
      </rPr>
      <t xml:space="preserve"> x 20% x T)</t>
    </r>
  </si>
  <si>
    <r>
      <t>(TL</t>
    </r>
    <r>
      <rPr>
        <vertAlign val="subscript"/>
        <sz val="11"/>
        <color indexed="8"/>
        <rFont val="Times New Roman"/>
        <family val="1"/>
      </rPr>
      <t>TK</t>
    </r>
    <r>
      <rPr>
        <sz val="11"/>
        <color indexed="8"/>
        <rFont val="Times New Roman"/>
        <family val="1"/>
      </rPr>
      <t xml:space="preserve"> = 0,3 x DM</t>
    </r>
    <r>
      <rPr>
        <vertAlign val="subscript"/>
        <sz val="11"/>
        <color indexed="8"/>
        <rFont val="Times New Roman"/>
        <family val="1"/>
      </rPr>
      <t>CN</t>
    </r>
    <r>
      <rPr>
        <sz val="11"/>
        <color indexed="8"/>
        <rFont val="Times New Roman"/>
        <family val="1"/>
      </rPr>
      <t xml:space="preserve"> x 20% x T)</t>
    </r>
  </si>
  <si>
    <t>(=20% x 24)</t>
  </si>
  <si>
    <r>
      <t>Định mức thù lao tháng của chủ nhiệm (DM</t>
    </r>
    <r>
      <rPr>
        <b/>
        <vertAlign val="subscript"/>
        <sz val="11"/>
        <color indexed="8"/>
        <rFont val="Times New Roman"/>
        <family val="1"/>
      </rPr>
      <t>CN</t>
    </r>
    <r>
      <rPr>
        <b/>
        <sz val="11"/>
        <color indexed="8"/>
        <rFont val="Times New Roman"/>
        <family val="1"/>
      </rPr>
      <t>)</t>
    </r>
  </si>
  <si>
    <t>(1) Định mức chi phí gián tiếp được xác định bằng 5% tổng chi phí của đề tài (không quá 300 triệu đồng).</t>
  </si>
  <si>
    <t>Nội dung 1: Nghiên cứu tổng quan đề tài</t>
  </si>
  <si>
    <t>Thù lao nhóm 8 thành viên</t>
  </si>
  <si>
    <t>1.4.1</t>
  </si>
  <si>
    <t>1.4.2</t>
  </si>
  <si>
    <t>3.1.1</t>
  </si>
  <si>
    <t>3.1.2</t>
  </si>
  <si>
    <t>Lần 1 (05 người, đi điều tra, phỏng vấn các đơn vị/ chuyên gia tại Tp. Đà Nẵng, 05 ngày 04 đêm)</t>
  </si>
  <si>
    <t>Lần 2 (05 người, đi điều tra, phỏng vấn các đơn vị/ chuyên gia tại Tp. HCM, 05 ngày)</t>
  </si>
  <si>
    <t>Lần 3 (05 người, đi điều tra, phỏng vấn các đơn vị/ chuyên gia tại Tp. Hà Nội, 05 ngày 04 đêm)</t>
  </si>
  <si>
    <t>Điều tra khảo sát, phỏng vấn chuyên gia</t>
  </si>
  <si>
    <t>Xây dựng mẫu phiếu điều tra</t>
  </si>
  <si>
    <t>Tiến hành điều tra, khảo sát doanh nghiệp</t>
  </si>
  <si>
    <t>Tiến hành điều tra, khảo sát cơ quan Nhà nước</t>
  </si>
  <si>
    <t>Lấy ý kiến, phỏng vấn chuyên gia</t>
  </si>
  <si>
    <t>Xử lý số liệu điều tra</t>
  </si>
  <si>
    <t>Báo cáo phân tích số liệu điều tra</t>
  </si>
  <si>
    <t xml:space="preserve">Tổ chức hội thảo khoa học, 50 người </t>
  </si>
  <si>
    <t>Thư ký (02 người x 02 hội thảo)</t>
  </si>
  <si>
    <t>Chủ trì (02 người x 02 hội thảo)</t>
  </si>
  <si>
    <t>Đại biểu (50 đại biểu x 2 hội thảo)</t>
  </si>
  <si>
    <t>Báo cáo viên trình bày tham luận tại hội thảo (05 bài x 2 hội thảo)</t>
  </si>
  <si>
    <t>Báo cáo theo đặt hàng không trình bày tại hội thảo (05 bài x 2 hội thảo)</t>
  </si>
  <si>
    <t>Chi phí nước uống</t>
  </si>
  <si>
    <t>Tài liệu hội thảo</t>
  </si>
  <si>
    <t xml:space="preserve">Chi phí in ấn, văn phòng phẩm </t>
  </si>
  <si>
    <t>Chi phí quản lý của tổ chức chủ trì</t>
  </si>
  <si>
    <t>Công việc 1: …</t>
  </si>
  <si>
    <t>…</t>
  </si>
  <si>
    <t>..</t>
  </si>
  <si>
    <t>Số tháng quy đổi: bằng số ngày công/22</t>
  </si>
  <si>
    <t>Công việc 2: …</t>
  </si>
  <si>
    <t>Công việc 3: …</t>
  </si>
  <si>
    <t>Công việc 4: …</t>
  </si>
  <si>
    <t>Nội dung 2: ..</t>
  </si>
  <si>
    <t>Nội dung 3: ..</t>
  </si>
  <si>
    <t>.</t>
  </si>
  <si>
    <t>2% KP đề tài</t>
  </si>
  <si>
    <t xml:space="preserve">Chi phí quản lý của tổ chức chủ trì (5% tổng KP): </t>
  </si>
  <si>
    <t>Ngày…tháng…năm 202</t>
  </si>
  <si>
    <t>Tổng kinh phí đề tài</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</si>
</sst>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dddd\,\ mmmm\ dd\,\ yyyy"/>
    <numFmt numFmtId="179" formatCode="[$-409]h:mm:ss\ AM/PM"/>
    <numFmt numFmtId="180" formatCode="_(* #,##0.0_);_(* \(#,##0.0\);_(* &quot;-&quot;?_);_(@_)"/>
    <numFmt numFmtId="181" formatCode="&quot;Yes&quot;;&quot;Yes&quot;;&quot;No&quot;"/>
    <numFmt numFmtId="182" formatCode="&quot;True&quot;;&quot;True&quot;;&quot;False&quot;"/>
    <numFmt numFmtId="183" formatCode="&quot;On&quot;;&quot;On&quot;;&quot;Off&quot;"/>
    <numFmt numFmtId="184" formatCode="[$€-2]\ #,##0.00_);[Red]\([$€-2]\ #,##0.00\)"/>
    <numFmt numFmtId="185" formatCode="0.000%"/>
    <numFmt numFmtId="186" formatCode="0.00_);\(0.00\)"/>
    <numFmt numFmtId="187" formatCode="0.0%"/>
    <numFmt numFmtId="188" formatCode="0.0000000000"/>
    <numFmt numFmtId="189" formatCode="0.00000000000"/>
    <numFmt numFmtId="190" formatCode="0.000000000000"/>
    <numFmt numFmtId="191" formatCode="0.0000000000000"/>
    <numFmt numFmtId="192" formatCode="0.00000000000000"/>
    <numFmt numFmtId="193" formatCode="0.000000000000000"/>
    <numFmt numFmtId="194" formatCode="0.000000000"/>
    <numFmt numFmtId="195" formatCode="0.00000000"/>
    <numFmt numFmtId="196" formatCode="0.0000000"/>
    <numFmt numFmtId="197" formatCode="0.000000"/>
    <numFmt numFmtId="198" formatCode="0.00000"/>
    <numFmt numFmtId="199" formatCode="0.0000"/>
    <numFmt numFmtId="200" formatCode="0.000"/>
    <numFmt numFmtId="201" formatCode="_(* #,##0.0_);_(* \(#,##0.0\);_(* &quot;-&quot;??_);_(@_)"/>
    <numFmt numFmtId="202" formatCode="_(* #,##0_);_(* \(#,##0\);_(* &quot;-&quot;??_);_(@_)"/>
    <numFmt numFmtId="203" formatCode="[$-409]dddd\,\ mmmm\ d\,\ yyyy"/>
  </numFmts>
  <fonts count="69">
    <font>
      <sz val="11"/>
      <color theme="1"/>
      <name val="Calibri"/>
      <family val="2"/>
    </font>
    <font>
      <sz val="11"/>
      <color indexed="8"/>
      <name val="Calibri"/>
      <family val="2"/>
    </font>
    <font>
      <b/>
      <sz val="11"/>
      <color indexed="8"/>
      <name val="Times New Roman"/>
      <family val="1"/>
    </font>
    <font>
      <b/>
      <sz val="6"/>
      <color indexed="8"/>
      <name val="Times New Roman"/>
      <family val="1"/>
    </font>
    <font>
      <sz val="9"/>
      <name val="Tahoma"/>
      <family val="2"/>
    </font>
    <font>
      <b/>
      <sz val="9"/>
      <name val="Tahoma"/>
      <family val="2"/>
    </font>
    <font>
      <b/>
      <vertAlign val="subscript"/>
      <sz val="11"/>
      <color indexed="8"/>
      <name val="Times New Roman"/>
      <family val="1"/>
    </font>
    <font>
      <vertAlign val="subscript"/>
      <sz val="11"/>
      <color indexed="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i/>
      <sz val="11"/>
      <color indexed="8"/>
      <name val="Times New Roman"/>
      <family val="1"/>
    </font>
    <font>
      <sz val="10"/>
      <color indexed="8"/>
      <name val="Times New Roman"/>
      <family val="1"/>
    </font>
    <font>
      <i/>
      <sz val="12"/>
      <color indexed="8"/>
      <name val="Times New Roman"/>
      <family val="1"/>
    </font>
    <font>
      <b/>
      <i/>
      <sz val="11"/>
      <color indexed="8"/>
      <name val="Times New Roman"/>
      <family val="1"/>
    </font>
    <font>
      <i/>
      <sz val="13"/>
      <color indexed="8"/>
      <name val="Times New Roman"/>
      <family val="1"/>
    </font>
    <font>
      <b/>
      <sz val="13"/>
      <color indexed="8"/>
      <name val="Times New Roman"/>
      <family val="1"/>
    </font>
    <font>
      <sz val="13"/>
      <color indexed="8"/>
      <name val="Times New Roman"/>
      <family val="1"/>
    </font>
    <font>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theme="1"/>
      <name val="Times New Roman"/>
      <family val="1"/>
    </font>
    <font>
      <sz val="12"/>
      <color theme="1"/>
      <name val="Times New Roman"/>
      <family val="1"/>
    </font>
    <font>
      <b/>
      <sz val="11"/>
      <color theme="1"/>
      <name val="Times New Roman"/>
      <family val="1"/>
    </font>
    <font>
      <i/>
      <sz val="11"/>
      <color theme="1"/>
      <name val="Times New Roman"/>
      <family val="1"/>
    </font>
    <font>
      <i/>
      <sz val="12"/>
      <color theme="1"/>
      <name val="Times New Roman"/>
      <family val="1"/>
    </font>
    <font>
      <b/>
      <i/>
      <sz val="11"/>
      <color theme="1"/>
      <name val="Times New Roman"/>
      <family val="1"/>
    </font>
    <font>
      <sz val="11"/>
      <color rgb="FF000000"/>
      <name val="Times New Roman"/>
      <family val="1"/>
    </font>
    <font>
      <sz val="10"/>
      <color theme="1"/>
      <name val="Times New Roman"/>
      <family val="1"/>
    </font>
    <font>
      <i/>
      <sz val="13"/>
      <color theme="1"/>
      <name val="Times New Roman"/>
      <family val="1"/>
    </font>
    <font>
      <b/>
      <sz val="13"/>
      <color theme="1"/>
      <name val="Times New Roman"/>
      <family val="1"/>
    </font>
    <font>
      <sz val="13"/>
      <color theme="1"/>
      <name val="Times New Roman"/>
      <family val="1"/>
    </font>
    <font>
      <sz val="11"/>
      <color rgb="FFFF000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8">
    <xf numFmtId="0" fontId="0" fillId="0" borderId="0" xfId="0" applyFont="1" applyAlignment="1">
      <alignment/>
    </xf>
    <xf numFmtId="0" fontId="0" fillId="0" borderId="0" xfId="0" applyFont="1" applyAlignment="1">
      <alignment/>
    </xf>
    <xf numFmtId="0" fontId="0" fillId="0" borderId="0" xfId="0" applyAlignment="1" applyProtection="1">
      <alignment/>
      <protection locked="0"/>
    </xf>
    <xf numFmtId="3" fontId="0" fillId="0" borderId="0" xfId="0" applyNumberFormat="1" applyAlignment="1" applyProtection="1">
      <alignment/>
      <protection locked="0"/>
    </xf>
    <xf numFmtId="3" fontId="0" fillId="0" borderId="0" xfId="0" applyNumberFormat="1" applyFont="1" applyAlignment="1">
      <alignment/>
    </xf>
    <xf numFmtId="0" fontId="0" fillId="0" borderId="0" xfId="0" applyFont="1" applyAlignment="1">
      <alignment horizontal="center"/>
    </xf>
    <xf numFmtId="0" fontId="0" fillId="0" borderId="0" xfId="0" applyAlignment="1" applyProtection="1">
      <alignment horizontal="center"/>
      <protection locked="0"/>
    </xf>
    <xf numFmtId="0" fontId="0" fillId="0" borderId="0" xfId="0" applyAlignment="1" applyProtection="1">
      <alignment vertical="center"/>
      <protection locked="0"/>
    </xf>
    <xf numFmtId="0" fontId="55" fillId="33" borderId="0" xfId="0" applyFont="1" applyFill="1" applyAlignment="1" applyProtection="1">
      <alignment/>
      <protection locked="0"/>
    </xf>
    <xf numFmtId="10" fontId="56" fillId="33" borderId="0" xfId="0" applyNumberFormat="1" applyFont="1" applyFill="1" applyBorder="1" applyAlignment="1" applyProtection="1">
      <alignment horizontal="center" vertical="center"/>
      <protection locked="0"/>
    </xf>
    <xf numFmtId="3" fontId="56" fillId="33" borderId="0" xfId="0" applyNumberFormat="1" applyFont="1" applyFill="1" applyBorder="1" applyAlignment="1" applyProtection="1">
      <alignment horizontal="center" vertical="center"/>
      <protection locked="0"/>
    </xf>
    <xf numFmtId="3" fontId="57" fillId="33" borderId="0" xfId="0" applyNumberFormat="1" applyFont="1" applyFill="1" applyBorder="1" applyAlignment="1" applyProtection="1">
      <alignment horizontal="center" vertical="center"/>
      <protection locked="0"/>
    </xf>
    <xf numFmtId="0" fontId="55" fillId="33" borderId="0" xfId="0" applyFont="1" applyFill="1" applyBorder="1" applyAlignment="1" applyProtection="1">
      <alignment/>
      <protection locked="0"/>
    </xf>
    <xf numFmtId="0" fontId="55" fillId="33" borderId="0" xfId="0" applyFont="1" applyFill="1" applyAlignment="1" applyProtection="1">
      <alignment vertical="center"/>
      <protection locked="0"/>
    </xf>
    <xf numFmtId="3" fontId="55" fillId="33" borderId="0" xfId="0" applyNumberFormat="1" applyFont="1" applyFill="1" applyAlignment="1" applyProtection="1">
      <alignment vertical="center"/>
      <protection locked="0"/>
    </xf>
    <xf numFmtId="0" fontId="57" fillId="33" borderId="0" xfId="0" applyFont="1" applyFill="1" applyAlignment="1" applyProtection="1">
      <alignment vertical="center"/>
      <protection locked="0"/>
    </xf>
    <xf numFmtId="0" fontId="56" fillId="33" borderId="0" xfId="0" applyFont="1" applyFill="1" applyAlignment="1" applyProtection="1">
      <alignment horizontal="center" vertical="center"/>
      <protection locked="0"/>
    </xf>
    <xf numFmtId="3" fontId="57" fillId="33" borderId="0" xfId="0" applyNumberFormat="1" applyFont="1" applyFill="1" applyAlignment="1" applyProtection="1">
      <alignment vertical="center"/>
      <protection locked="0"/>
    </xf>
    <xf numFmtId="10" fontId="55" fillId="33" borderId="0" xfId="0" applyNumberFormat="1" applyFont="1" applyFill="1" applyAlignment="1" applyProtection="1">
      <alignment vertical="center"/>
      <protection locked="0"/>
    </xf>
    <xf numFmtId="3" fontId="55" fillId="33" borderId="0" xfId="0" applyNumberFormat="1" applyFont="1" applyFill="1" applyAlignment="1" applyProtection="1">
      <alignment/>
      <protection locked="0"/>
    </xf>
    <xf numFmtId="10" fontId="55" fillId="33" borderId="0" xfId="0" applyNumberFormat="1" applyFont="1" applyFill="1" applyAlignment="1" applyProtection="1">
      <alignment/>
      <protection locked="0"/>
    </xf>
    <xf numFmtId="3" fontId="58" fillId="33" borderId="10" xfId="0" applyNumberFormat="1" applyFont="1" applyFill="1" applyBorder="1" applyAlignment="1" applyProtection="1">
      <alignment horizontal="center" vertical="center" wrapText="1"/>
      <protection locked="0"/>
    </xf>
    <xf numFmtId="3" fontId="55" fillId="33" borderId="10" xfId="0" applyNumberFormat="1" applyFont="1" applyFill="1" applyBorder="1" applyAlignment="1" applyProtection="1">
      <alignment horizontal="center" vertical="center" wrapText="1"/>
      <protection locked="0"/>
    </xf>
    <xf numFmtId="10" fontId="55" fillId="33" borderId="10" xfId="0" applyNumberFormat="1" applyFont="1" applyFill="1" applyBorder="1" applyAlignment="1" applyProtection="1">
      <alignment horizontal="center" vertical="center" wrapText="1"/>
      <protection locked="0"/>
    </xf>
    <xf numFmtId="0" fontId="58" fillId="33" borderId="10" xfId="0" applyFont="1" applyFill="1" applyBorder="1" applyAlignment="1" applyProtection="1">
      <alignment horizontal="center" vertical="center" wrapText="1"/>
      <protection/>
    </xf>
    <xf numFmtId="0" fontId="59" fillId="33" borderId="10" xfId="0" applyFont="1" applyFill="1" applyBorder="1" applyAlignment="1" applyProtection="1">
      <alignment vertical="center" wrapText="1"/>
      <protection/>
    </xf>
    <xf numFmtId="0" fontId="55" fillId="33" borderId="10" xfId="0" applyFont="1" applyFill="1" applyBorder="1" applyAlignment="1" applyProtection="1">
      <alignment horizontal="center" vertical="center" wrapText="1"/>
      <protection locked="0"/>
    </xf>
    <xf numFmtId="0" fontId="55" fillId="33" borderId="10" xfId="0" applyFont="1" applyFill="1" applyBorder="1" applyAlignment="1" applyProtection="1">
      <alignment vertical="center" wrapText="1"/>
      <protection locked="0"/>
    </xf>
    <xf numFmtId="0" fontId="55" fillId="33" borderId="10" xfId="0" applyFont="1" applyFill="1" applyBorder="1" applyAlignment="1" applyProtection="1">
      <alignment vertical="center" wrapText="1"/>
      <protection/>
    </xf>
    <xf numFmtId="0" fontId="58" fillId="33" borderId="10" xfId="0" applyFont="1" applyFill="1" applyBorder="1" applyAlignment="1" applyProtection="1">
      <alignment horizontal="center" vertical="center" wrapText="1"/>
      <protection locked="0"/>
    </xf>
    <xf numFmtId="0" fontId="0" fillId="33" borderId="0" xfId="0" applyFill="1" applyAlignment="1">
      <alignment vertical="center"/>
    </xf>
    <xf numFmtId="0" fontId="0" fillId="33" borderId="0" xfId="0" applyFill="1" applyAlignment="1">
      <alignment horizontal="center" vertical="center"/>
    </xf>
    <xf numFmtId="0" fontId="57" fillId="33" borderId="0" xfId="0" applyFont="1" applyFill="1" applyAlignment="1">
      <alignment vertical="center"/>
    </xf>
    <xf numFmtId="0" fontId="57" fillId="33" borderId="0" xfId="0" applyFont="1" applyFill="1" applyAlignment="1">
      <alignment horizontal="left" vertical="center"/>
    </xf>
    <xf numFmtId="3" fontId="0" fillId="33" borderId="0" xfId="0" applyNumberFormat="1" applyFill="1" applyAlignment="1">
      <alignment vertical="center"/>
    </xf>
    <xf numFmtId="0" fontId="55" fillId="33" borderId="10" xfId="0" applyFont="1" applyFill="1" applyBorder="1" applyAlignment="1">
      <alignment horizontal="center" vertical="center" wrapText="1"/>
    </xf>
    <xf numFmtId="3" fontId="55" fillId="33" borderId="10" xfId="0" applyNumberFormat="1" applyFont="1" applyFill="1" applyBorder="1" applyAlignment="1">
      <alignment horizontal="center" vertical="center" wrapText="1"/>
    </xf>
    <xf numFmtId="0" fontId="55" fillId="33" borderId="10" xfId="0" applyFont="1" applyFill="1" applyBorder="1" applyAlignment="1">
      <alignment vertical="center" wrapText="1"/>
    </xf>
    <xf numFmtId="3" fontId="55" fillId="33" borderId="10" xfId="0" applyNumberFormat="1" applyFont="1" applyFill="1" applyBorder="1" applyAlignment="1">
      <alignment vertical="center" wrapText="1"/>
    </xf>
    <xf numFmtId="0" fontId="55" fillId="33" borderId="10" xfId="0" applyFont="1" applyFill="1" applyBorder="1" applyAlignment="1">
      <alignment horizontal="left" vertical="center" wrapText="1"/>
    </xf>
    <xf numFmtId="3" fontId="55" fillId="33" borderId="10" xfId="0" applyNumberFormat="1" applyFont="1" applyFill="1" applyBorder="1" applyAlignment="1" applyProtection="1">
      <alignment horizontal="center" vertical="center" wrapText="1"/>
      <protection/>
    </xf>
    <xf numFmtId="0" fontId="55" fillId="33" borderId="10" xfId="0" applyFont="1" applyFill="1" applyBorder="1" applyAlignment="1" applyProtection="1">
      <alignment horizontal="left" vertical="center" wrapText="1"/>
      <protection locked="0"/>
    </xf>
    <xf numFmtId="3" fontId="58" fillId="33" borderId="10" xfId="0" applyNumberFormat="1" applyFont="1" applyFill="1" applyBorder="1" applyAlignment="1" applyProtection="1">
      <alignment horizontal="center" vertical="center" wrapText="1"/>
      <protection/>
    </xf>
    <xf numFmtId="0" fontId="58" fillId="33" borderId="10" xfId="0" applyFont="1" applyFill="1" applyBorder="1" applyAlignment="1">
      <alignment horizontal="center" vertical="center" wrapText="1"/>
    </xf>
    <xf numFmtId="3" fontId="58" fillId="33" borderId="10" xfId="0" applyNumberFormat="1" applyFont="1" applyFill="1" applyBorder="1" applyAlignment="1">
      <alignment horizontal="center" vertical="center" wrapText="1"/>
    </xf>
    <xf numFmtId="200" fontId="55" fillId="33" borderId="0" xfId="0" applyNumberFormat="1" applyFont="1" applyFill="1" applyBorder="1" applyAlignment="1" applyProtection="1">
      <alignment/>
      <protection locked="0"/>
    </xf>
    <xf numFmtId="41" fontId="57" fillId="33" borderId="0" xfId="0" applyNumberFormat="1" applyFont="1" applyFill="1" applyAlignment="1">
      <alignment vertical="center"/>
    </xf>
    <xf numFmtId="0" fontId="56" fillId="33" borderId="0" xfId="0" applyFont="1" applyFill="1" applyBorder="1" applyAlignment="1" applyProtection="1">
      <alignment horizontal="center" vertical="center" wrapText="1"/>
      <protection locked="0"/>
    </xf>
    <xf numFmtId="0" fontId="56" fillId="33" borderId="0" xfId="0" applyFont="1" applyFill="1" applyBorder="1" applyAlignment="1" applyProtection="1">
      <alignment horizontal="center" vertical="center"/>
      <protection locked="0"/>
    </xf>
    <xf numFmtId="0" fontId="55" fillId="33" borderId="10" xfId="0" applyFont="1" applyFill="1" applyBorder="1" applyAlignment="1" applyProtection="1">
      <alignment horizontal="center" vertical="center" wrapText="1"/>
      <protection locked="0"/>
    </xf>
    <xf numFmtId="0" fontId="58" fillId="33" borderId="10" xfId="0" applyFont="1" applyFill="1" applyBorder="1" applyAlignment="1">
      <alignment horizontal="center" vertical="center" wrapText="1"/>
    </xf>
    <xf numFmtId="0" fontId="55" fillId="33" borderId="10" xfId="0" applyFont="1" applyFill="1" applyBorder="1" applyAlignment="1">
      <alignment vertical="center" wrapText="1"/>
    </xf>
    <xf numFmtId="0" fontId="56" fillId="0" borderId="0" xfId="0" applyFont="1" applyFill="1" applyAlignment="1">
      <alignment vertical="center" wrapText="1"/>
    </xf>
    <xf numFmtId="0" fontId="55" fillId="0" borderId="0" xfId="0" applyFont="1" applyFill="1" applyAlignment="1">
      <alignment vertical="center" wrapText="1"/>
    </xf>
    <xf numFmtId="0" fontId="55" fillId="0" borderId="0" xfId="0" applyFont="1" applyFill="1" applyAlignment="1">
      <alignment horizontal="center" vertical="center" wrapText="1"/>
    </xf>
    <xf numFmtId="202" fontId="58" fillId="0" borderId="0" xfId="42" applyNumberFormat="1" applyFont="1" applyFill="1" applyAlignment="1">
      <alignment vertical="center" wrapText="1"/>
    </xf>
    <xf numFmtId="0" fontId="55" fillId="0" borderId="0" xfId="0" applyFont="1" applyFill="1" applyAlignment="1">
      <alignment horizontal="left" vertical="center" wrapText="1"/>
    </xf>
    <xf numFmtId="202" fontId="55" fillId="0" borderId="0" xfId="42" applyNumberFormat="1" applyFont="1" applyFill="1" applyAlignment="1">
      <alignment vertical="center" wrapText="1"/>
    </xf>
    <xf numFmtId="0" fontId="60" fillId="0" borderId="0" xfId="0" applyFont="1" applyFill="1" applyAlignment="1">
      <alignment horizontal="center" vertical="center" wrapText="1"/>
    </xf>
    <xf numFmtId="202" fontId="58" fillId="0" borderId="10" xfId="42"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202" fontId="59" fillId="0" borderId="10" xfId="42" applyNumberFormat="1" applyFont="1" applyFill="1" applyBorder="1" applyAlignment="1">
      <alignment horizontal="center" vertical="center" wrapText="1"/>
    </xf>
    <xf numFmtId="0" fontId="58" fillId="0" borderId="10" xfId="0" applyFont="1" applyFill="1" applyBorder="1" applyAlignment="1">
      <alignment vertical="center" wrapText="1"/>
    </xf>
    <xf numFmtId="0" fontId="58" fillId="0" borderId="10" xfId="0" applyFont="1" applyFill="1" applyBorder="1" applyAlignment="1">
      <alignment horizontal="right" vertical="center" wrapText="1"/>
    </xf>
    <xf numFmtId="0" fontId="55" fillId="0" borderId="10" xfId="0" applyFont="1" applyFill="1" applyBorder="1" applyAlignment="1">
      <alignment horizontal="center" vertical="center" wrapText="1"/>
    </xf>
    <xf numFmtId="0" fontId="55" fillId="0" borderId="10" xfId="0" applyFont="1" applyFill="1" applyBorder="1" applyAlignment="1">
      <alignment horizontal="right" vertical="center" wrapText="1"/>
    </xf>
    <xf numFmtId="0" fontId="61" fillId="0" borderId="10" xfId="0" applyFont="1" applyFill="1" applyBorder="1" applyAlignment="1">
      <alignment horizontal="center" vertical="center" wrapText="1"/>
    </xf>
    <xf numFmtId="0" fontId="61" fillId="0" borderId="10" xfId="0" applyFont="1" applyFill="1" applyBorder="1" applyAlignment="1">
      <alignment vertical="center" wrapText="1"/>
    </xf>
    <xf numFmtId="202" fontId="61" fillId="0" borderId="10" xfId="42" applyNumberFormat="1" applyFont="1" applyFill="1" applyBorder="1" applyAlignment="1">
      <alignment horizontal="center" vertical="center" wrapText="1"/>
    </xf>
    <xf numFmtId="202" fontId="61" fillId="0" borderId="10" xfId="42" applyNumberFormat="1" applyFont="1" applyFill="1" applyBorder="1" applyAlignment="1">
      <alignment horizontal="right" vertical="center" wrapText="1"/>
    </xf>
    <xf numFmtId="202" fontId="61" fillId="0" borderId="10" xfId="0" applyNumberFormat="1" applyFont="1" applyFill="1" applyBorder="1" applyAlignment="1">
      <alignment horizontal="right" vertical="center" wrapText="1"/>
    </xf>
    <xf numFmtId="0" fontId="61" fillId="0" borderId="0" xfId="0" applyFont="1" applyFill="1" applyAlignment="1">
      <alignment vertical="center" wrapText="1"/>
    </xf>
    <xf numFmtId="202" fontId="55" fillId="0" borderId="10" xfId="0" applyNumberFormat="1" applyFont="1" applyFill="1" applyBorder="1" applyAlignment="1">
      <alignment horizontal="right" vertical="center" wrapText="1"/>
    </xf>
    <xf numFmtId="202" fontId="55" fillId="0" borderId="10" xfId="42" applyNumberFormat="1" applyFont="1" applyFill="1" applyBorder="1" applyAlignment="1">
      <alignment horizontal="right" vertical="center" wrapText="1"/>
    </xf>
    <xf numFmtId="0" fontId="57"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7" fillId="0" borderId="10" xfId="0" applyFont="1" applyFill="1" applyBorder="1" applyAlignment="1">
      <alignment horizontal="right" vertical="center" wrapText="1"/>
    </xf>
    <xf numFmtId="202" fontId="56" fillId="0" borderId="10" xfId="42" applyNumberFormat="1" applyFont="1" applyFill="1" applyBorder="1" applyAlignment="1">
      <alignment horizontal="center" vertical="center" wrapText="1"/>
    </xf>
    <xf numFmtId="202" fontId="58" fillId="0" borderId="10" xfId="42" applyNumberFormat="1" applyFont="1" applyFill="1" applyBorder="1" applyAlignment="1">
      <alignment vertical="center" wrapText="1"/>
    </xf>
    <xf numFmtId="0" fontId="55" fillId="0" borderId="10" xfId="0" applyFont="1" applyFill="1" applyBorder="1" applyAlignment="1">
      <alignment vertical="center" wrapText="1"/>
    </xf>
    <xf numFmtId="0" fontId="58" fillId="0" borderId="10" xfId="0" applyFont="1" applyFill="1" applyBorder="1" applyAlignment="1">
      <alignment horizontal="center" vertical="center" wrapText="1"/>
    </xf>
    <xf numFmtId="202" fontId="58" fillId="0" borderId="10" xfId="42" applyNumberFormat="1" applyFont="1" applyFill="1" applyBorder="1" applyAlignment="1">
      <alignment horizontal="right" vertical="center" wrapText="1"/>
    </xf>
    <xf numFmtId="0" fontId="55" fillId="0" borderId="10" xfId="0" applyFont="1" applyFill="1" applyBorder="1" applyAlignment="1">
      <alignment vertical="center" wrapText="1"/>
    </xf>
    <xf numFmtId="0" fontId="58" fillId="0" borderId="10" xfId="0" applyFont="1" applyFill="1" applyBorder="1" applyAlignment="1">
      <alignment horizontal="center" vertical="center" wrapText="1"/>
    </xf>
    <xf numFmtId="202" fontId="58" fillId="0" borderId="10" xfId="42" applyNumberFormat="1" applyFont="1" applyFill="1" applyBorder="1" applyAlignment="1">
      <alignment horizontal="right" vertical="center" wrapText="1"/>
    </xf>
    <xf numFmtId="0" fontId="55" fillId="0" borderId="10" xfId="0" applyFont="1" applyFill="1" applyBorder="1" applyAlignment="1">
      <alignment vertical="center" wrapText="1"/>
    </xf>
    <xf numFmtId="0" fontId="57" fillId="0" borderId="0" xfId="0" applyFont="1" applyAlignment="1">
      <alignment/>
    </xf>
    <xf numFmtId="0" fontId="61" fillId="0" borderId="10" xfId="42" applyNumberFormat="1" applyFont="1" applyFill="1" applyBorder="1" applyAlignment="1">
      <alignment horizontal="center" vertical="center" wrapText="1"/>
    </xf>
    <xf numFmtId="3" fontId="62" fillId="0" borderId="10" xfId="0" applyNumberFormat="1" applyFont="1" applyBorder="1" applyAlignment="1">
      <alignment horizontal="right" vertical="center"/>
    </xf>
    <xf numFmtId="10" fontId="55" fillId="33" borderId="10" xfId="59" applyNumberFormat="1" applyFont="1" applyFill="1" applyBorder="1" applyAlignment="1" applyProtection="1">
      <alignment horizontal="right" vertical="center" wrapText="1"/>
      <protection/>
    </xf>
    <xf numFmtId="41" fontId="55" fillId="33" borderId="10" xfId="0" applyNumberFormat="1" applyFont="1" applyFill="1" applyBorder="1" applyAlignment="1" applyProtection="1">
      <alignment horizontal="right" vertical="center" wrapText="1"/>
      <protection/>
    </xf>
    <xf numFmtId="41" fontId="55" fillId="33" borderId="10" xfId="59" applyNumberFormat="1" applyFont="1" applyFill="1" applyBorder="1" applyAlignment="1" applyProtection="1">
      <alignment horizontal="right" vertical="center" wrapText="1"/>
      <protection/>
    </xf>
    <xf numFmtId="41" fontId="55" fillId="33" borderId="10" xfId="0" applyNumberFormat="1" applyFont="1" applyFill="1" applyBorder="1" applyAlignment="1" applyProtection="1">
      <alignment horizontal="right" vertical="center" wrapText="1"/>
      <protection locked="0"/>
    </xf>
    <xf numFmtId="9" fontId="55" fillId="33" borderId="10" xfId="59" applyNumberFormat="1" applyFont="1" applyFill="1" applyBorder="1" applyAlignment="1" applyProtection="1">
      <alignment horizontal="right" vertical="center" wrapText="1"/>
      <protection/>
    </xf>
    <xf numFmtId="41" fontId="55" fillId="33" borderId="0" xfId="0" applyNumberFormat="1" applyFont="1" applyFill="1" applyAlignment="1" applyProtection="1">
      <alignment/>
      <protection locked="0"/>
    </xf>
    <xf numFmtId="0" fontId="56" fillId="33" borderId="10" xfId="0" applyFont="1" applyFill="1" applyBorder="1" applyAlignment="1">
      <alignment horizontal="center" vertical="center" wrapText="1"/>
    </xf>
    <xf numFmtId="0" fontId="56" fillId="33" borderId="10" xfId="0" applyFont="1" applyFill="1" applyBorder="1" applyAlignment="1">
      <alignment vertical="center" wrapText="1"/>
    </xf>
    <xf numFmtId="3" fontId="56" fillId="33" borderId="10" xfId="0" applyNumberFormat="1" applyFont="1" applyFill="1" applyBorder="1" applyAlignment="1">
      <alignment vertical="center" wrapText="1"/>
    </xf>
    <xf numFmtId="3" fontId="56" fillId="33" borderId="10" xfId="0" applyNumberFormat="1"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10" xfId="0" applyFont="1" applyFill="1" applyBorder="1" applyAlignment="1">
      <alignment vertical="center" wrapText="1"/>
    </xf>
    <xf numFmtId="3" fontId="57" fillId="33" borderId="10" xfId="0" applyNumberFormat="1" applyFont="1" applyFill="1" applyBorder="1" applyAlignment="1">
      <alignment vertical="center" wrapText="1"/>
    </xf>
    <xf numFmtId="3" fontId="57" fillId="33" borderId="10" xfId="0" applyNumberFormat="1" applyFont="1" applyFill="1" applyBorder="1" applyAlignment="1">
      <alignment horizontal="center" vertical="center" wrapText="1"/>
    </xf>
    <xf numFmtId="0" fontId="58" fillId="33" borderId="10" xfId="0" applyFont="1" applyFill="1" applyBorder="1" applyAlignment="1" applyProtection="1">
      <alignment horizontal="center" vertical="center" wrapText="1"/>
      <protection locked="0"/>
    </xf>
    <xf numFmtId="3" fontId="58" fillId="33" borderId="10" xfId="0" applyNumberFormat="1" applyFont="1" applyFill="1" applyBorder="1" applyAlignment="1" applyProtection="1">
      <alignment horizontal="center" vertical="center" wrapText="1"/>
      <protection locked="0"/>
    </xf>
    <xf numFmtId="0" fontId="56" fillId="33" borderId="0" xfId="0" applyFont="1" applyFill="1" applyAlignment="1" applyProtection="1">
      <alignment horizontal="center" vertical="center"/>
      <protection locked="0"/>
    </xf>
    <xf numFmtId="0" fontId="56" fillId="33" borderId="0" xfId="0" applyFont="1" applyFill="1" applyBorder="1" applyAlignment="1" applyProtection="1">
      <alignment horizontal="center" vertical="center" wrapText="1"/>
      <protection locked="0"/>
    </xf>
    <xf numFmtId="0" fontId="56" fillId="33" borderId="0" xfId="0" applyFont="1" applyFill="1" applyBorder="1" applyAlignment="1" applyProtection="1">
      <alignment horizontal="center" vertical="center"/>
      <protection locked="0"/>
    </xf>
    <xf numFmtId="0" fontId="58" fillId="33" borderId="0" xfId="0" applyFont="1" applyFill="1" applyAlignment="1" applyProtection="1">
      <alignment horizontal="center" vertical="center"/>
      <protection locked="0"/>
    </xf>
    <xf numFmtId="0" fontId="63" fillId="33" borderId="0" xfId="0" applyFont="1" applyFill="1" applyBorder="1" applyAlignment="1" applyProtection="1">
      <alignment horizontal="left" vertical="center" wrapText="1"/>
      <protection locked="0"/>
    </xf>
    <xf numFmtId="0" fontId="59" fillId="33" borderId="0" xfId="0" applyFont="1" applyFill="1" applyAlignment="1" applyProtection="1">
      <alignment horizontal="center" vertical="center"/>
      <protection locked="0"/>
    </xf>
    <xf numFmtId="0" fontId="58" fillId="0" borderId="10" xfId="0" applyFont="1" applyFill="1" applyBorder="1" applyAlignment="1">
      <alignment horizontal="center" vertical="center" wrapText="1"/>
    </xf>
    <xf numFmtId="202" fontId="58" fillId="0" borderId="10" xfId="42" applyNumberFormat="1" applyFont="1" applyFill="1" applyBorder="1" applyAlignment="1">
      <alignment horizontal="right" vertical="center" wrapText="1"/>
    </xf>
    <xf numFmtId="0" fontId="55" fillId="0" borderId="10" xfId="0" applyFont="1" applyFill="1" applyBorder="1" applyAlignment="1">
      <alignment vertical="center" wrapText="1"/>
    </xf>
    <xf numFmtId="0" fontId="56" fillId="0" borderId="0" xfId="0" applyFont="1" applyFill="1" applyAlignment="1">
      <alignment horizontal="center" vertical="center" wrapText="1"/>
    </xf>
    <xf numFmtId="0" fontId="58" fillId="0" borderId="11" xfId="0" applyFont="1" applyFill="1" applyBorder="1" applyAlignment="1">
      <alignment horizontal="right" vertical="center"/>
    </xf>
    <xf numFmtId="0" fontId="56"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58" fillId="33" borderId="10" xfId="0" applyFont="1" applyFill="1" applyBorder="1" applyAlignment="1" applyProtection="1">
      <alignment horizontal="right" vertical="center" wrapText="1"/>
      <protection locked="0"/>
    </xf>
    <xf numFmtId="0" fontId="56" fillId="0" borderId="0" xfId="0" applyFont="1" applyBorder="1" applyAlignment="1">
      <alignment horizontal="center" vertical="center"/>
    </xf>
    <xf numFmtId="0" fontId="0" fillId="0" borderId="0" xfId="0" applyFont="1" applyBorder="1" applyAlignment="1">
      <alignment horizontal="center" vertical="center"/>
    </xf>
    <xf numFmtId="0" fontId="58" fillId="33" borderId="10" xfId="0" applyFont="1" applyFill="1" applyBorder="1" applyAlignment="1">
      <alignment horizontal="right" vertical="center" wrapText="1"/>
    </xf>
    <xf numFmtId="0" fontId="59" fillId="33" borderId="10" xfId="0" applyFont="1" applyFill="1" applyBorder="1" applyAlignment="1">
      <alignment horizontal="right" vertical="center" wrapText="1"/>
    </xf>
    <xf numFmtId="0" fontId="55" fillId="0" borderId="0" xfId="0" applyFont="1" applyAlignment="1">
      <alignment horizontal="left"/>
    </xf>
    <xf numFmtId="0" fontId="55" fillId="33" borderId="10" xfId="0" applyFont="1" applyFill="1" applyBorder="1" applyAlignment="1">
      <alignment horizontal="left" vertical="center" wrapText="1"/>
    </xf>
    <xf numFmtId="0" fontId="56"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58" fillId="33" borderId="10" xfId="0" applyFont="1" applyFill="1" applyBorder="1" applyAlignment="1">
      <alignment horizontal="center" vertical="center" wrapText="1"/>
    </xf>
    <xf numFmtId="0" fontId="56" fillId="33" borderId="10" xfId="0" applyFont="1" applyFill="1" applyBorder="1" applyAlignment="1">
      <alignment vertical="center" wrapText="1"/>
    </xf>
    <xf numFmtId="0" fontId="57" fillId="33" borderId="10" xfId="0" applyFont="1" applyFill="1" applyBorder="1" applyAlignment="1">
      <alignment vertical="center" wrapText="1"/>
    </xf>
    <xf numFmtId="0" fontId="56" fillId="33" borderId="0" xfId="0" applyFont="1" applyFill="1" applyAlignment="1">
      <alignment horizontal="center" vertical="center"/>
    </xf>
    <xf numFmtId="0" fontId="58" fillId="33" borderId="0" xfId="0" applyFont="1" applyFill="1" applyBorder="1" applyAlignment="1">
      <alignment horizontal="center" vertical="center"/>
    </xf>
    <xf numFmtId="0" fontId="57" fillId="33" borderId="0" xfId="0" applyFont="1" applyFill="1" applyAlignment="1">
      <alignment horizontal="right" vertical="center"/>
    </xf>
    <xf numFmtId="0" fontId="64" fillId="33" borderId="0" xfId="0" applyFont="1" applyFill="1" applyAlignment="1">
      <alignment horizontal="center" vertical="center"/>
    </xf>
    <xf numFmtId="0" fontId="65" fillId="33" borderId="0" xfId="0" applyFont="1" applyFill="1" applyAlignment="1">
      <alignment horizontal="center" vertical="center"/>
    </xf>
    <xf numFmtId="0" fontId="66" fillId="33" borderId="0" xfId="0" applyFont="1" applyFill="1" applyAlignment="1">
      <alignment horizontal="center" vertical="center"/>
    </xf>
    <xf numFmtId="0" fontId="0" fillId="33" borderId="0" xfId="0" applyFill="1" applyAlignment="1">
      <alignment horizontal="center" vertical="center"/>
    </xf>
    <xf numFmtId="0" fontId="67" fillId="0"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21"/>
  <sheetViews>
    <sheetView tabSelected="1" workbookViewId="0" topLeftCell="A1">
      <selection activeCell="B12" sqref="B12"/>
    </sheetView>
  </sheetViews>
  <sheetFormatPr defaultColWidth="15.421875" defaultRowHeight="21" customHeight="1"/>
  <cols>
    <col min="1" max="1" width="2.8515625" style="8" customWidth="1"/>
    <col min="2" max="2" width="21.8515625" style="8" customWidth="1"/>
    <col min="3" max="3" width="13.57421875" style="19" customWidth="1"/>
    <col min="4" max="4" width="14.421875" style="19" customWidth="1"/>
    <col min="5" max="5" width="9.8515625" style="20" customWidth="1"/>
    <col min="6" max="6" width="12.421875" style="19" customWidth="1"/>
    <col min="7" max="7" width="12.57421875" style="19" customWidth="1"/>
    <col min="8" max="9" width="15.421875" style="8" customWidth="1"/>
    <col min="10" max="16384" width="15.421875" style="8" customWidth="1"/>
  </cols>
  <sheetData>
    <row r="1" spans="1:7" ht="51.75" customHeight="1">
      <c r="A1" s="106" t="s">
        <v>131</v>
      </c>
      <c r="B1" s="107"/>
      <c r="C1" s="107"/>
      <c r="D1" s="107"/>
      <c r="E1" s="107"/>
      <c r="F1" s="107"/>
      <c r="G1" s="107"/>
    </row>
    <row r="2" spans="1:7" ht="22.5" customHeight="1">
      <c r="A2" s="47"/>
      <c r="B2" s="48"/>
      <c r="C2" s="48"/>
      <c r="D2" s="48"/>
      <c r="E2" s="9"/>
      <c r="F2" s="10"/>
      <c r="G2" s="11" t="s">
        <v>35</v>
      </c>
    </row>
    <row r="3" spans="1:7" ht="28.5" customHeight="1">
      <c r="A3" s="103"/>
      <c r="B3" s="103" t="s">
        <v>0</v>
      </c>
      <c r="C3" s="103" t="s">
        <v>39</v>
      </c>
      <c r="D3" s="103"/>
      <c r="E3" s="103"/>
      <c r="F3" s="104" t="s">
        <v>40</v>
      </c>
      <c r="G3" s="104"/>
    </row>
    <row r="4" spans="1:7" ht="39" customHeight="1">
      <c r="A4" s="103"/>
      <c r="B4" s="103"/>
      <c r="C4" s="22" t="s">
        <v>34</v>
      </c>
      <c r="D4" s="22" t="s">
        <v>54</v>
      </c>
      <c r="E4" s="23" t="s">
        <v>1</v>
      </c>
      <c r="F4" s="22" t="s">
        <v>50</v>
      </c>
      <c r="G4" s="22" t="s">
        <v>51</v>
      </c>
    </row>
    <row r="5" spans="1:7" ht="21" customHeight="1">
      <c r="A5" s="24" t="s">
        <v>2</v>
      </c>
      <c r="B5" s="25" t="s">
        <v>3</v>
      </c>
      <c r="C5" s="88">
        <f>SUM(C6:C11)</f>
        <v>0</v>
      </c>
      <c r="D5" s="88">
        <f>SUM(D6:D11)</f>
        <v>0</v>
      </c>
      <c r="E5" s="89">
        <f>_xlfn.IFERROR(SUM(E6:E11),"")</f>
        <v>0</v>
      </c>
      <c r="F5" s="88">
        <f>SUM(F6:F11)</f>
        <v>0</v>
      </c>
      <c r="G5" s="88">
        <f>SUM(G6:G11)</f>
        <v>0</v>
      </c>
    </row>
    <row r="6" spans="1:7" ht="30">
      <c r="A6" s="49">
        <v>1</v>
      </c>
      <c r="B6" s="27" t="s">
        <v>11</v>
      </c>
      <c r="C6" s="88">
        <f>'Nhân công (đề tài 2 năm)'!G99</f>
        <v>0</v>
      </c>
      <c r="D6" s="90">
        <f>C6</f>
        <v>0</v>
      </c>
      <c r="E6" s="89">
        <f aca="true" t="shared" si="0" ref="E6:E11">_xlfn.IFERROR(C6/$C$14,"")</f>
      </c>
      <c r="F6" s="88">
        <f>D6/2</f>
        <v>0</v>
      </c>
      <c r="G6" s="88">
        <f>D6/2</f>
        <v>0</v>
      </c>
    </row>
    <row r="7" spans="1:7" ht="21" customHeight="1">
      <c r="A7" s="49">
        <v>2</v>
      </c>
      <c r="B7" s="27" t="s">
        <v>4</v>
      </c>
      <c r="C7" s="90">
        <v>0</v>
      </c>
      <c r="D7" s="90">
        <v>0</v>
      </c>
      <c r="E7" s="89">
        <f t="shared" si="0"/>
      </c>
      <c r="F7" s="88">
        <f>D7/2</f>
        <v>0</v>
      </c>
      <c r="G7" s="88">
        <f>D7/2</f>
        <v>0</v>
      </c>
    </row>
    <row r="8" spans="1:7" ht="21" customHeight="1">
      <c r="A8" s="49">
        <v>3</v>
      </c>
      <c r="B8" s="27" t="s">
        <v>5</v>
      </c>
      <c r="C8" s="90">
        <v>0</v>
      </c>
      <c r="D8" s="90">
        <v>0</v>
      </c>
      <c r="E8" s="89">
        <f t="shared" si="0"/>
      </c>
      <c r="F8" s="88">
        <f>D8/2</f>
        <v>0</v>
      </c>
      <c r="G8" s="88">
        <f>D8/2</f>
        <v>0</v>
      </c>
    </row>
    <row r="9" spans="1:7" ht="21" customHeight="1">
      <c r="A9" s="49">
        <v>4</v>
      </c>
      <c r="B9" s="27" t="s">
        <v>6</v>
      </c>
      <c r="C9" s="88">
        <f>'công tác phí'!F15</f>
        <v>0</v>
      </c>
      <c r="D9" s="91">
        <f>C9</f>
        <v>0</v>
      </c>
      <c r="E9" s="89">
        <f t="shared" si="0"/>
      </c>
      <c r="F9" s="88">
        <f>D9/2</f>
        <v>0</v>
      </c>
      <c r="G9" s="88">
        <f>D9/2</f>
        <v>0</v>
      </c>
    </row>
    <row r="10" spans="1:10" ht="21" customHeight="1">
      <c r="A10" s="49">
        <v>5</v>
      </c>
      <c r="B10" s="27" t="s">
        <v>7</v>
      </c>
      <c r="C10" s="90">
        <v>0</v>
      </c>
      <c r="D10" s="92">
        <f>C10</f>
        <v>0</v>
      </c>
      <c r="E10" s="89">
        <f t="shared" si="0"/>
      </c>
      <c r="F10" s="88">
        <f>D10/2</f>
        <v>0</v>
      </c>
      <c r="G10" s="88">
        <f>D10/2</f>
        <v>0</v>
      </c>
      <c r="J10" s="94"/>
    </row>
    <row r="11" spans="1:9" ht="21" customHeight="1">
      <c r="A11" s="49">
        <v>6</v>
      </c>
      <c r="B11" s="27" t="s">
        <v>8</v>
      </c>
      <c r="C11" s="88">
        <f>'Chi phí trực tiếp khác'!F26</f>
        <v>0</v>
      </c>
      <c r="D11" s="90">
        <f>C11</f>
        <v>0</v>
      </c>
      <c r="E11" s="89">
        <f t="shared" si="0"/>
      </c>
      <c r="F11" s="88">
        <f>D11/2</f>
        <v>0</v>
      </c>
      <c r="G11" s="88">
        <f>D11/2</f>
        <v>0</v>
      </c>
      <c r="I11" s="19"/>
    </row>
    <row r="12" spans="1:8" ht="21" customHeight="1">
      <c r="A12" s="24" t="s">
        <v>9</v>
      </c>
      <c r="B12" s="25" t="s">
        <v>33</v>
      </c>
      <c r="C12" s="88">
        <f>C13</f>
        <v>0</v>
      </c>
      <c r="D12" s="90">
        <f>C13</f>
        <v>0</v>
      </c>
      <c r="E12" s="89">
        <f>_xlfn.IFERROR(C12/$C$14,"")</f>
      </c>
      <c r="F12" s="88">
        <v>0</v>
      </c>
      <c r="G12" s="88">
        <f>D12</f>
        <v>0</v>
      </c>
      <c r="H12" s="12"/>
    </row>
    <row r="13" spans="1:8" ht="33.75" customHeight="1">
      <c r="A13" s="49">
        <v>1</v>
      </c>
      <c r="B13" s="27" t="s">
        <v>117</v>
      </c>
      <c r="C13" s="88">
        <f>'Chi phí trực tiếp khác'!E29</f>
        <v>0</v>
      </c>
      <c r="D13" s="90">
        <f>C13</f>
        <v>0</v>
      </c>
      <c r="E13" s="89">
        <f>_xlfn.IFERROR(C13/$C$14,"")</f>
      </c>
      <c r="F13" s="88">
        <v>0</v>
      </c>
      <c r="G13" s="88">
        <f>D13</f>
        <v>0</v>
      </c>
      <c r="H13" s="45"/>
    </row>
    <row r="14" spans="1:12" ht="21" customHeight="1">
      <c r="A14" s="28"/>
      <c r="B14" s="24" t="s">
        <v>10</v>
      </c>
      <c r="C14" s="90">
        <f>SUM(C6:C11,C13)</f>
        <v>0</v>
      </c>
      <c r="D14" s="90">
        <f>SUM(D6:D11,D13)</f>
        <v>0</v>
      </c>
      <c r="E14" s="93">
        <f>SUM(E6:E11,E13)</f>
        <v>0</v>
      </c>
      <c r="F14" s="90">
        <f>SUM(F12,F5)</f>
        <v>0</v>
      </c>
      <c r="G14" s="90">
        <f>SUM(G12,G5)</f>
        <v>0</v>
      </c>
      <c r="I14" s="94"/>
      <c r="L14" s="8">
        <v>0</v>
      </c>
    </row>
    <row r="15" spans="1:7" ht="33.75" customHeight="1">
      <c r="A15" s="109" t="s">
        <v>91</v>
      </c>
      <c r="B15" s="109"/>
      <c r="C15" s="109"/>
      <c r="D15" s="109"/>
      <c r="E15" s="109"/>
      <c r="F15" s="109"/>
      <c r="G15" s="109"/>
    </row>
    <row r="16" spans="1:7" s="13" customFormat="1" ht="21" customHeight="1">
      <c r="A16" s="105"/>
      <c r="B16" s="105"/>
      <c r="C16" s="105"/>
      <c r="D16" s="110" t="s">
        <v>130</v>
      </c>
      <c r="E16" s="110"/>
      <c r="F16" s="110"/>
      <c r="G16" s="110"/>
    </row>
    <row r="17" spans="1:7" s="13" customFormat="1" ht="21" customHeight="1">
      <c r="A17" s="105"/>
      <c r="B17" s="105"/>
      <c r="C17" s="105"/>
      <c r="D17" s="105" t="s">
        <v>14</v>
      </c>
      <c r="E17" s="105"/>
      <c r="F17" s="105"/>
      <c r="G17" s="105"/>
    </row>
    <row r="18" spans="4:7" s="13" customFormat="1" ht="21" customHeight="1">
      <c r="D18" s="14"/>
      <c r="E18" s="18"/>
      <c r="F18" s="14"/>
      <c r="G18" s="14"/>
    </row>
    <row r="19" spans="1:7" s="13" customFormat="1" ht="21" customHeight="1">
      <c r="A19" s="15"/>
      <c r="B19" s="16"/>
      <c r="C19" s="17"/>
      <c r="D19" s="14"/>
      <c r="E19" s="18"/>
      <c r="F19" s="14"/>
      <c r="G19" s="14"/>
    </row>
    <row r="20" spans="1:7" s="13" customFormat="1" ht="21" customHeight="1">
      <c r="A20" s="108"/>
      <c r="B20" s="108"/>
      <c r="C20" s="108"/>
      <c r="D20" s="14"/>
      <c r="E20" s="18"/>
      <c r="F20" s="14"/>
      <c r="G20" s="14"/>
    </row>
    <row r="21" spans="3:7" s="13" customFormat="1" ht="21" customHeight="1">
      <c r="C21" s="14"/>
      <c r="D21" s="105"/>
      <c r="E21" s="105"/>
      <c r="F21" s="105"/>
      <c r="G21" s="105"/>
    </row>
  </sheetData>
  <sheetProtection/>
  <mergeCells count="12">
    <mergeCell ref="D21:G21"/>
    <mergeCell ref="A15:G15"/>
    <mergeCell ref="D17:G17"/>
    <mergeCell ref="D16:G16"/>
    <mergeCell ref="A3:A4"/>
    <mergeCell ref="B3:B4"/>
    <mergeCell ref="C3:E3"/>
    <mergeCell ref="F3:G3"/>
    <mergeCell ref="A17:C17"/>
    <mergeCell ref="A16:C16"/>
    <mergeCell ref="A1:G1"/>
    <mergeCell ref="A20:C20"/>
  </mergeCells>
  <printOptions/>
  <pageMargins left="0.7" right="0.7" top="0.75" bottom="0.75" header="0.3" footer="0.3"/>
  <pageSetup horizontalDpi="600" verticalDpi="600" orientation="portrait" paperSize="9" r:id="rId1"/>
  <headerFooter>
    <oddFooter>&amp;C8</oddFooter>
  </headerFooter>
</worksheet>
</file>

<file path=xl/worksheets/sheet2.xml><?xml version="1.0" encoding="utf-8"?>
<worksheet xmlns="http://schemas.openxmlformats.org/spreadsheetml/2006/main" xmlns:r="http://schemas.openxmlformats.org/officeDocument/2006/relationships">
  <dimension ref="A1:K99"/>
  <sheetViews>
    <sheetView zoomScalePageLayoutView="0" workbookViewId="0" topLeftCell="A85">
      <selection activeCell="C98" sqref="C98:G98"/>
    </sheetView>
  </sheetViews>
  <sheetFormatPr defaultColWidth="8.8515625" defaultRowHeight="15"/>
  <cols>
    <col min="1" max="1" width="7.421875" style="54" customWidth="1"/>
    <col min="2" max="2" width="43.57421875" style="53" customWidth="1"/>
    <col min="3" max="3" width="6.421875" style="54" customWidth="1"/>
    <col min="4" max="4" width="7.421875" style="54" customWidth="1"/>
    <col min="5" max="5" width="13.140625" style="53" customWidth="1"/>
    <col min="6" max="6" width="11.421875" style="54" customWidth="1"/>
    <col min="7" max="7" width="14.421875" style="57" customWidth="1"/>
    <col min="8" max="8" width="8.8515625" style="53" customWidth="1"/>
    <col min="9" max="9" width="41.7109375" style="53" customWidth="1"/>
    <col min="10" max="10" width="13.57421875" style="53" bestFit="1" customWidth="1"/>
    <col min="11" max="11" width="14.421875" style="53" customWidth="1"/>
    <col min="12" max="16384" width="8.8515625" style="53" customWidth="1"/>
  </cols>
  <sheetData>
    <row r="1" spans="1:11" ht="24" customHeight="1">
      <c r="A1" s="114" t="s">
        <v>15</v>
      </c>
      <c r="B1" s="114"/>
      <c r="C1" s="114"/>
      <c r="D1" s="114"/>
      <c r="E1" s="114"/>
      <c r="F1" s="114"/>
      <c r="G1" s="114"/>
      <c r="H1" s="52"/>
      <c r="I1" s="52"/>
      <c r="J1" s="52"/>
      <c r="K1" s="52"/>
    </row>
    <row r="2" spans="2:11" ht="21.75" customHeight="1">
      <c r="B2" s="115" t="s">
        <v>86</v>
      </c>
      <c r="C2" s="115"/>
      <c r="D2" s="115"/>
      <c r="E2" s="55">
        <v>28000000</v>
      </c>
      <c r="F2" s="56" t="s">
        <v>85</v>
      </c>
      <c r="K2" s="58"/>
    </row>
    <row r="3" spans="1:7" ht="87" customHeight="1">
      <c r="A3" s="80" t="s">
        <v>55</v>
      </c>
      <c r="B3" s="80" t="s">
        <v>56</v>
      </c>
      <c r="C3" s="80" t="s">
        <v>57</v>
      </c>
      <c r="D3" s="80" t="s">
        <v>58</v>
      </c>
      <c r="E3" s="80" t="s">
        <v>90</v>
      </c>
      <c r="F3" s="80" t="s">
        <v>59</v>
      </c>
      <c r="G3" s="59" t="s">
        <v>60</v>
      </c>
    </row>
    <row r="4" spans="1:7" ht="21" customHeight="1">
      <c r="A4" s="60">
        <v>1</v>
      </c>
      <c r="B4" s="60">
        <v>2</v>
      </c>
      <c r="C4" s="60">
        <v>3</v>
      </c>
      <c r="D4" s="60">
        <v>4</v>
      </c>
      <c r="E4" s="60">
        <v>5</v>
      </c>
      <c r="F4" s="60">
        <v>6</v>
      </c>
      <c r="G4" s="61" t="s">
        <v>61</v>
      </c>
    </row>
    <row r="5" spans="1:7" ht="43.5" customHeight="1">
      <c r="A5" s="80" t="s">
        <v>62</v>
      </c>
      <c r="B5" s="62" t="s">
        <v>63</v>
      </c>
      <c r="C5" s="113" t="s">
        <v>64</v>
      </c>
      <c r="D5" s="113"/>
      <c r="E5" s="113"/>
      <c r="F5" s="113"/>
      <c r="G5" s="113"/>
    </row>
    <row r="6" spans="1:9" ht="20.25" customHeight="1">
      <c r="A6" s="80" t="s">
        <v>65</v>
      </c>
      <c r="B6" s="62" t="s">
        <v>66</v>
      </c>
      <c r="C6" s="80"/>
      <c r="D6" s="80"/>
      <c r="E6" s="63"/>
      <c r="F6" s="80"/>
      <c r="G6" s="81">
        <f>SUM(G7,G56,G81,G94,G96)</f>
        <v>0</v>
      </c>
      <c r="I6" s="137" t="s">
        <v>121</v>
      </c>
    </row>
    <row r="7" spans="1:7" ht="20.25" customHeight="1">
      <c r="A7" s="80">
        <v>1</v>
      </c>
      <c r="B7" s="62" t="s">
        <v>92</v>
      </c>
      <c r="C7" s="64"/>
      <c r="D7" s="64"/>
      <c r="E7" s="65"/>
      <c r="F7" s="64"/>
      <c r="G7" s="81">
        <f>SUM(G8,G20,G32,G44)</f>
        <v>0</v>
      </c>
    </row>
    <row r="8" spans="1:7" ht="45.75" customHeight="1">
      <c r="A8" s="66" t="s">
        <v>67</v>
      </c>
      <c r="B8" s="67" t="s">
        <v>118</v>
      </c>
      <c r="C8" s="64"/>
      <c r="D8" s="64"/>
      <c r="E8" s="65"/>
      <c r="F8" s="87">
        <f>SUM(F9,F11)</f>
        <v>0</v>
      </c>
      <c r="G8" s="68">
        <f>SUM(G9,G11)</f>
        <v>0</v>
      </c>
    </row>
    <row r="9" spans="1:7" s="71" customFormat="1" ht="20.25" customHeight="1">
      <c r="A9" s="66" t="s">
        <v>75</v>
      </c>
      <c r="B9" s="67" t="s">
        <v>84</v>
      </c>
      <c r="C9" s="66">
        <v>0.8</v>
      </c>
      <c r="D9" s="66">
        <f>D10</f>
        <v>1</v>
      </c>
      <c r="E9" s="70">
        <f>$E$2</f>
        <v>28000000</v>
      </c>
      <c r="F9" s="66">
        <f>F10</f>
        <v>0</v>
      </c>
      <c r="G9" s="69">
        <f aca="true" t="shared" si="0" ref="G9:G19">C9*E9*F9</f>
        <v>0</v>
      </c>
    </row>
    <row r="10" spans="1:7" ht="20.25" customHeight="1">
      <c r="A10" s="64">
        <v>1</v>
      </c>
      <c r="B10" s="79" t="s">
        <v>119</v>
      </c>
      <c r="C10" s="64">
        <v>0.8</v>
      </c>
      <c r="D10" s="64">
        <v>1</v>
      </c>
      <c r="E10" s="72">
        <f>$E$2</f>
        <v>28000000</v>
      </c>
      <c r="F10" s="64">
        <v>0</v>
      </c>
      <c r="G10" s="73">
        <f t="shared" si="0"/>
        <v>0</v>
      </c>
    </row>
    <row r="11" spans="1:7" s="71" customFormat="1" ht="20.25" customHeight="1">
      <c r="A11" s="66" t="s">
        <v>76</v>
      </c>
      <c r="B11" s="67" t="s">
        <v>93</v>
      </c>
      <c r="C11" s="66">
        <v>0.4</v>
      </c>
      <c r="D11" s="66">
        <f>SUM(D12:D19)</f>
        <v>8</v>
      </c>
      <c r="E11" s="70">
        <f aca="true" t="shared" si="1" ref="E11:E19">$E$2</f>
        <v>28000000</v>
      </c>
      <c r="F11" s="66">
        <f>SUM(F12:F19)</f>
        <v>0</v>
      </c>
      <c r="G11" s="69">
        <f t="shared" si="0"/>
        <v>0</v>
      </c>
    </row>
    <row r="12" spans="1:7" ht="20.25" customHeight="1">
      <c r="A12" s="64">
        <v>1</v>
      </c>
      <c r="B12" s="86" t="s">
        <v>119</v>
      </c>
      <c r="C12" s="64">
        <v>0.4</v>
      </c>
      <c r="D12" s="64">
        <v>1</v>
      </c>
      <c r="E12" s="72">
        <f t="shared" si="1"/>
        <v>28000000</v>
      </c>
      <c r="F12" s="64">
        <v>0</v>
      </c>
      <c r="G12" s="73">
        <f t="shared" si="0"/>
        <v>0</v>
      </c>
    </row>
    <row r="13" spans="1:7" ht="20.25" customHeight="1">
      <c r="A13" s="64">
        <v>2</v>
      </c>
      <c r="B13" s="82" t="s">
        <v>120</v>
      </c>
      <c r="C13" s="64">
        <v>0.4</v>
      </c>
      <c r="D13" s="64">
        <v>1</v>
      </c>
      <c r="E13" s="72">
        <f t="shared" si="1"/>
        <v>28000000</v>
      </c>
      <c r="F13" s="64">
        <v>0</v>
      </c>
      <c r="G13" s="73">
        <f t="shared" si="0"/>
        <v>0</v>
      </c>
    </row>
    <row r="14" spans="1:7" ht="20.25" customHeight="1">
      <c r="A14" s="64">
        <v>3</v>
      </c>
      <c r="B14" s="82" t="s">
        <v>120</v>
      </c>
      <c r="C14" s="64">
        <v>0.4</v>
      </c>
      <c r="D14" s="64">
        <v>1</v>
      </c>
      <c r="E14" s="72">
        <f t="shared" si="1"/>
        <v>28000000</v>
      </c>
      <c r="F14" s="64">
        <v>0</v>
      </c>
      <c r="G14" s="73">
        <f t="shared" si="0"/>
        <v>0</v>
      </c>
    </row>
    <row r="15" spans="1:7" ht="20.25" customHeight="1">
      <c r="A15" s="64">
        <v>4</v>
      </c>
      <c r="B15" s="82"/>
      <c r="C15" s="64">
        <v>0.4</v>
      </c>
      <c r="D15" s="64">
        <v>1</v>
      </c>
      <c r="E15" s="72">
        <f t="shared" si="1"/>
        <v>28000000</v>
      </c>
      <c r="F15" s="64">
        <v>0</v>
      </c>
      <c r="G15" s="73">
        <f t="shared" si="0"/>
        <v>0</v>
      </c>
    </row>
    <row r="16" spans="1:7" ht="20.25" customHeight="1">
      <c r="A16" s="64">
        <v>5</v>
      </c>
      <c r="B16" s="82"/>
      <c r="C16" s="64">
        <v>0.4</v>
      </c>
      <c r="D16" s="64">
        <v>1</v>
      </c>
      <c r="E16" s="72">
        <f t="shared" si="1"/>
        <v>28000000</v>
      </c>
      <c r="F16" s="64">
        <v>0</v>
      </c>
      <c r="G16" s="73">
        <f t="shared" si="0"/>
        <v>0</v>
      </c>
    </row>
    <row r="17" spans="1:7" ht="20.25" customHeight="1">
      <c r="A17" s="64">
        <v>6</v>
      </c>
      <c r="B17" s="82"/>
      <c r="C17" s="64">
        <v>0.4</v>
      </c>
      <c r="D17" s="64">
        <v>1</v>
      </c>
      <c r="E17" s="72">
        <f t="shared" si="1"/>
        <v>28000000</v>
      </c>
      <c r="F17" s="64">
        <v>0</v>
      </c>
      <c r="G17" s="73">
        <f t="shared" si="0"/>
        <v>0</v>
      </c>
    </row>
    <row r="18" spans="1:7" ht="20.25" customHeight="1">
      <c r="A18" s="64">
        <v>7</v>
      </c>
      <c r="B18" s="82"/>
      <c r="C18" s="64">
        <v>0.4</v>
      </c>
      <c r="D18" s="64">
        <v>1</v>
      </c>
      <c r="E18" s="72">
        <f t="shared" si="1"/>
        <v>28000000</v>
      </c>
      <c r="F18" s="64">
        <v>0</v>
      </c>
      <c r="G18" s="73">
        <f t="shared" si="0"/>
        <v>0</v>
      </c>
    </row>
    <row r="19" spans="1:7" ht="20.25" customHeight="1">
      <c r="A19" s="64">
        <v>8</v>
      </c>
      <c r="B19" s="82"/>
      <c r="C19" s="64">
        <v>0.4</v>
      </c>
      <c r="D19" s="64">
        <v>1</v>
      </c>
      <c r="E19" s="72">
        <f t="shared" si="1"/>
        <v>28000000</v>
      </c>
      <c r="F19" s="64">
        <v>0</v>
      </c>
      <c r="G19" s="73">
        <f t="shared" si="0"/>
        <v>0</v>
      </c>
    </row>
    <row r="20" spans="1:7" s="71" customFormat="1" ht="33" customHeight="1">
      <c r="A20" s="66">
        <v>1.2</v>
      </c>
      <c r="B20" s="67" t="s">
        <v>122</v>
      </c>
      <c r="C20" s="66"/>
      <c r="D20" s="66"/>
      <c r="E20" s="70"/>
      <c r="F20" s="66">
        <f>SUM(F21,F23)</f>
        <v>0</v>
      </c>
      <c r="G20" s="68">
        <f>SUM(G21,G23)</f>
        <v>0</v>
      </c>
    </row>
    <row r="21" spans="1:7" s="71" customFormat="1" ht="20.25" customHeight="1">
      <c r="A21" s="66" t="s">
        <v>75</v>
      </c>
      <c r="B21" s="67" t="s">
        <v>84</v>
      </c>
      <c r="C21" s="66">
        <v>0.8</v>
      </c>
      <c r="D21" s="66">
        <f>D22</f>
        <v>1</v>
      </c>
      <c r="E21" s="70">
        <f>$E$2</f>
        <v>28000000</v>
      </c>
      <c r="F21" s="66">
        <f>F22</f>
        <v>0</v>
      </c>
      <c r="G21" s="69">
        <f aca="true" t="shared" si="2" ref="G21:G31">C21*E21*F21</f>
        <v>0</v>
      </c>
    </row>
    <row r="22" spans="1:7" ht="20.25" customHeight="1">
      <c r="A22" s="64">
        <v>1</v>
      </c>
      <c r="B22" s="85" t="s">
        <v>120</v>
      </c>
      <c r="C22" s="64">
        <v>0.8</v>
      </c>
      <c r="D22" s="64">
        <v>1</v>
      </c>
      <c r="E22" s="72">
        <f>$E$2</f>
        <v>28000000</v>
      </c>
      <c r="F22" s="64">
        <v>0</v>
      </c>
      <c r="G22" s="73">
        <f t="shared" si="2"/>
        <v>0</v>
      </c>
    </row>
    <row r="23" spans="1:7" s="71" customFormat="1" ht="20.25" customHeight="1">
      <c r="A23" s="66" t="s">
        <v>77</v>
      </c>
      <c r="B23" s="67" t="s">
        <v>93</v>
      </c>
      <c r="C23" s="66">
        <v>0.4</v>
      </c>
      <c r="D23" s="66">
        <f>SUM(D24:D31)</f>
        <v>8</v>
      </c>
      <c r="E23" s="70">
        <f aca="true" t="shared" si="3" ref="E23:E31">$E$2</f>
        <v>28000000</v>
      </c>
      <c r="F23" s="66">
        <f>SUM(F24:F31)</f>
        <v>0</v>
      </c>
      <c r="G23" s="69">
        <f t="shared" si="2"/>
        <v>0</v>
      </c>
    </row>
    <row r="24" spans="1:7" ht="20.25" customHeight="1">
      <c r="A24" s="64">
        <v>1</v>
      </c>
      <c r="B24" s="86" t="s">
        <v>120</v>
      </c>
      <c r="C24" s="64">
        <v>0.4</v>
      </c>
      <c r="D24" s="64">
        <v>1</v>
      </c>
      <c r="E24" s="72">
        <f t="shared" si="3"/>
        <v>28000000</v>
      </c>
      <c r="F24" s="64">
        <v>0</v>
      </c>
      <c r="G24" s="73">
        <f t="shared" si="2"/>
        <v>0</v>
      </c>
    </row>
    <row r="25" spans="1:7" ht="20.25" customHeight="1">
      <c r="A25" s="64">
        <v>2</v>
      </c>
      <c r="B25" s="85" t="s">
        <v>120</v>
      </c>
      <c r="C25" s="64">
        <v>0.4</v>
      </c>
      <c r="D25" s="64">
        <v>1</v>
      </c>
      <c r="E25" s="72">
        <f t="shared" si="3"/>
        <v>28000000</v>
      </c>
      <c r="F25" s="64">
        <v>0</v>
      </c>
      <c r="G25" s="73">
        <f t="shared" si="2"/>
        <v>0</v>
      </c>
    </row>
    <row r="26" spans="1:7" ht="20.25" customHeight="1">
      <c r="A26" s="64">
        <v>3</v>
      </c>
      <c r="B26" s="85" t="s">
        <v>120</v>
      </c>
      <c r="C26" s="64">
        <v>0.4</v>
      </c>
      <c r="D26" s="64">
        <v>1</v>
      </c>
      <c r="E26" s="72">
        <f t="shared" si="3"/>
        <v>28000000</v>
      </c>
      <c r="F26" s="64">
        <v>0</v>
      </c>
      <c r="G26" s="73">
        <f t="shared" si="2"/>
        <v>0</v>
      </c>
    </row>
    <row r="27" spans="1:7" ht="20.25" customHeight="1">
      <c r="A27" s="64">
        <v>4</v>
      </c>
      <c r="B27" s="85" t="s">
        <v>120</v>
      </c>
      <c r="C27" s="64">
        <v>0.4</v>
      </c>
      <c r="D27" s="64">
        <v>1</v>
      </c>
      <c r="E27" s="72">
        <f t="shared" si="3"/>
        <v>28000000</v>
      </c>
      <c r="F27" s="64">
        <v>0</v>
      </c>
      <c r="G27" s="73">
        <f t="shared" si="2"/>
        <v>0</v>
      </c>
    </row>
    <row r="28" spans="1:7" ht="20.25" customHeight="1">
      <c r="A28" s="64">
        <v>5</v>
      </c>
      <c r="B28" s="85" t="s">
        <v>120</v>
      </c>
      <c r="C28" s="64">
        <v>0.4</v>
      </c>
      <c r="D28" s="64">
        <v>1</v>
      </c>
      <c r="E28" s="72">
        <f t="shared" si="3"/>
        <v>28000000</v>
      </c>
      <c r="F28" s="64">
        <v>0</v>
      </c>
      <c r="G28" s="73">
        <f t="shared" si="2"/>
        <v>0</v>
      </c>
    </row>
    <row r="29" spans="1:7" ht="20.25" customHeight="1">
      <c r="A29" s="64">
        <v>6</v>
      </c>
      <c r="B29" s="85" t="s">
        <v>120</v>
      </c>
      <c r="C29" s="64">
        <v>0.4</v>
      </c>
      <c r="D29" s="64">
        <v>1</v>
      </c>
      <c r="E29" s="72">
        <f t="shared" si="3"/>
        <v>28000000</v>
      </c>
      <c r="F29" s="64">
        <v>0</v>
      </c>
      <c r="G29" s="73">
        <f t="shared" si="2"/>
        <v>0</v>
      </c>
    </row>
    <row r="30" spans="1:7" ht="20.25" customHeight="1">
      <c r="A30" s="64">
        <v>7</v>
      </c>
      <c r="B30" s="85" t="s">
        <v>120</v>
      </c>
      <c r="C30" s="64">
        <v>0.4</v>
      </c>
      <c r="D30" s="64">
        <v>1</v>
      </c>
      <c r="E30" s="72">
        <f t="shared" si="3"/>
        <v>28000000</v>
      </c>
      <c r="F30" s="64">
        <v>0</v>
      </c>
      <c r="G30" s="73">
        <f t="shared" si="2"/>
        <v>0</v>
      </c>
    </row>
    <row r="31" spans="1:7" ht="20.25" customHeight="1">
      <c r="A31" s="64">
        <v>8</v>
      </c>
      <c r="B31" s="85" t="s">
        <v>120</v>
      </c>
      <c r="C31" s="64">
        <v>0.4</v>
      </c>
      <c r="D31" s="64">
        <v>1</v>
      </c>
      <c r="E31" s="72">
        <f t="shared" si="3"/>
        <v>28000000</v>
      </c>
      <c r="F31" s="64">
        <v>0</v>
      </c>
      <c r="G31" s="73">
        <f t="shared" si="2"/>
        <v>0</v>
      </c>
    </row>
    <row r="32" spans="1:7" ht="45.75" customHeight="1">
      <c r="A32" s="66" t="s">
        <v>68</v>
      </c>
      <c r="B32" s="67" t="s">
        <v>123</v>
      </c>
      <c r="C32" s="64"/>
      <c r="D32" s="64"/>
      <c r="E32" s="65"/>
      <c r="F32" s="66">
        <f>SUM(F33,F35)</f>
        <v>0</v>
      </c>
      <c r="G32" s="68">
        <f>SUM(G33,G35)</f>
        <v>0</v>
      </c>
    </row>
    <row r="33" spans="1:7" ht="20.25" customHeight="1">
      <c r="A33" s="66" t="s">
        <v>78</v>
      </c>
      <c r="B33" s="67" t="s">
        <v>84</v>
      </c>
      <c r="C33" s="66">
        <v>0.8</v>
      </c>
      <c r="D33" s="66">
        <f>D34</f>
        <v>1</v>
      </c>
      <c r="E33" s="70">
        <f>$E$2</f>
        <v>28000000</v>
      </c>
      <c r="F33" s="66">
        <f>F34</f>
        <v>0</v>
      </c>
      <c r="G33" s="69">
        <f aca="true" t="shared" si="4" ref="G33:G43">C33*E33*F33</f>
        <v>0</v>
      </c>
    </row>
    <row r="34" spans="1:7" ht="20.25" customHeight="1">
      <c r="A34" s="64">
        <v>1</v>
      </c>
      <c r="B34" s="85" t="s">
        <v>120</v>
      </c>
      <c r="C34" s="64">
        <v>0.8</v>
      </c>
      <c r="D34" s="64">
        <v>1</v>
      </c>
      <c r="E34" s="72">
        <f>$E$2</f>
        <v>28000000</v>
      </c>
      <c r="F34" s="64">
        <v>0</v>
      </c>
      <c r="G34" s="73">
        <f t="shared" si="4"/>
        <v>0</v>
      </c>
    </row>
    <row r="35" spans="1:7" ht="20.25" customHeight="1">
      <c r="A35" s="66" t="s">
        <v>79</v>
      </c>
      <c r="B35" s="67" t="s">
        <v>93</v>
      </c>
      <c r="C35" s="66">
        <v>0.4</v>
      </c>
      <c r="D35" s="66">
        <f>SUM(D36:D43)</f>
        <v>8</v>
      </c>
      <c r="E35" s="70">
        <f aca="true" t="shared" si="5" ref="E35:E55">$E$2</f>
        <v>28000000</v>
      </c>
      <c r="F35" s="66">
        <f>SUM(F36:F43)</f>
        <v>0</v>
      </c>
      <c r="G35" s="69">
        <f t="shared" si="4"/>
        <v>0</v>
      </c>
    </row>
    <row r="36" spans="1:7" ht="20.25" customHeight="1">
      <c r="A36" s="64">
        <v>1</v>
      </c>
      <c r="B36" s="86" t="s">
        <v>120</v>
      </c>
      <c r="C36" s="64">
        <v>0.4</v>
      </c>
      <c r="D36" s="64">
        <v>1</v>
      </c>
      <c r="E36" s="72">
        <f t="shared" si="5"/>
        <v>28000000</v>
      </c>
      <c r="F36" s="64">
        <v>0</v>
      </c>
      <c r="G36" s="73">
        <f t="shared" si="4"/>
        <v>0</v>
      </c>
    </row>
    <row r="37" spans="1:7" ht="20.25" customHeight="1">
      <c r="A37" s="64">
        <v>2</v>
      </c>
      <c r="B37" s="85"/>
      <c r="C37" s="64">
        <v>0.4</v>
      </c>
      <c r="D37" s="64">
        <v>1</v>
      </c>
      <c r="E37" s="72">
        <f t="shared" si="5"/>
        <v>28000000</v>
      </c>
      <c r="F37" s="64">
        <v>0</v>
      </c>
      <c r="G37" s="73">
        <f t="shared" si="4"/>
        <v>0</v>
      </c>
    </row>
    <row r="38" spans="1:7" ht="20.25" customHeight="1">
      <c r="A38" s="64">
        <v>3</v>
      </c>
      <c r="B38" s="85"/>
      <c r="C38" s="64">
        <v>0.4</v>
      </c>
      <c r="D38" s="64">
        <v>1</v>
      </c>
      <c r="E38" s="72">
        <f t="shared" si="5"/>
        <v>28000000</v>
      </c>
      <c r="F38" s="64">
        <v>0</v>
      </c>
      <c r="G38" s="73">
        <f t="shared" si="4"/>
        <v>0</v>
      </c>
    </row>
    <row r="39" spans="1:7" ht="20.25" customHeight="1">
      <c r="A39" s="64">
        <v>4</v>
      </c>
      <c r="B39" s="85"/>
      <c r="C39" s="64">
        <v>0.4</v>
      </c>
      <c r="D39" s="64">
        <v>1</v>
      </c>
      <c r="E39" s="72">
        <f t="shared" si="5"/>
        <v>28000000</v>
      </c>
      <c r="F39" s="64">
        <v>0</v>
      </c>
      <c r="G39" s="73">
        <f t="shared" si="4"/>
        <v>0</v>
      </c>
    </row>
    <row r="40" spans="1:7" ht="20.25" customHeight="1">
      <c r="A40" s="64">
        <v>5</v>
      </c>
      <c r="B40" s="85"/>
      <c r="C40" s="64">
        <v>0.4</v>
      </c>
      <c r="D40" s="64">
        <v>1</v>
      </c>
      <c r="E40" s="72">
        <f t="shared" si="5"/>
        <v>28000000</v>
      </c>
      <c r="F40" s="64">
        <v>0</v>
      </c>
      <c r="G40" s="73">
        <f t="shared" si="4"/>
        <v>0</v>
      </c>
    </row>
    <row r="41" spans="1:7" ht="20.25" customHeight="1">
      <c r="A41" s="64">
        <v>6</v>
      </c>
      <c r="B41" s="85"/>
      <c r="C41" s="64">
        <v>0.4</v>
      </c>
      <c r="D41" s="64">
        <v>1</v>
      </c>
      <c r="E41" s="72">
        <f t="shared" si="5"/>
        <v>28000000</v>
      </c>
      <c r="F41" s="64">
        <v>0</v>
      </c>
      <c r="G41" s="73">
        <f t="shared" si="4"/>
        <v>0</v>
      </c>
    </row>
    <row r="42" spans="1:7" ht="20.25" customHeight="1">
      <c r="A42" s="64">
        <v>7</v>
      </c>
      <c r="B42" s="85"/>
      <c r="C42" s="64">
        <v>0.4</v>
      </c>
      <c r="D42" s="64">
        <v>1</v>
      </c>
      <c r="E42" s="72">
        <f t="shared" si="5"/>
        <v>28000000</v>
      </c>
      <c r="F42" s="64">
        <v>0</v>
      </c>
      <c r="G42" s="73">
        <f t="shared" si="4"/>
        <v>0</v>
      </c>
    </row>
    <row r="43" spans="1:7" ht="20.25" customHeight="1">
      <c r="A43" s="64">
        <v>8</v>
      </c>
      <c r="B43" s="85"/>
      <c r="C43" s="64">
        <v>0.4</v>
      </c>
      <c r="D43" s="64">
        <v>1</v>
      </c>
      <c r="E43" s="72">
        <f t="shared" si="5"/>
        <v>28000000</v>
      </c>
      <c r="F43" s="64">
        <v>0</v>
      </c>
      <c r="G43" s="73">
        <f t="shared" si="4"/>
        <v>0</v>
      </c>
    </row>
    <row r="44" spans="1:7" ht="44.25" customHeight="1">
      <c r="A44" s="66">
        <v>1.4</v>
      </c>
      <c r="B44" s="67" t="s">
        <v>124</v>
      </c>
      <c r="C44" s="64"/>
      <c r="D44" s="64"/>
      <c r="E44" s="65"/>
      <c r="F44" s="66">
        <f>SUM(F45,F47)</f>
        <v>0</v>
      </c>
      <c r="G44" s="68">
        <f>SUM(G45,G47)</f>
        <v>0</v>
      </c>
    </row>
    <row r="45" spans="1:7" ht="20.25" customHeight="1">
      <c r="A45" s="66" t="s">
        <v>94</v>
      </c>
      <c r="B45" s="67" t="s">
        <v>84</v>
      </c>
      <c r="C45" s="66">
        <v>0.8</v>
      </c>
      <c r="D45" s="66">
        <f>D46</f>
        <v>1</v>
      </c>
      <c r="E45" s="70">
        <f>$E$2</f>
        <v>28000000</v>
      </c>
      <c r="F45" s="66">
        <f>F46</f>
        <v>0</v>
      </c>
      <c r="G45" s="69">
        <f aca="true" t="shared" si="6" ref="G45:G55">C45*E45*F45</f>
        <v>0</v>
      </c>
    </row>
    <row r="46" spans="1:7" ht="20.25" customHeight="1">
      <c r="A46" s="64">
        <v>1</v>
      </c>
      <c r="B46" s="85" t="s">
        <v>120</v>
      </c>
      <c r="C46" s="64">
        <v>0.8</v>
      </c>
      <c r="D46" s="64">
        <v>1</v>
      </c>
      <c r="E46" s="72">
        <f>$E$2</f>
        <v>28000000</v>
      </c>
      <c r="F46" s="64">
        <v>0</v>
      </c>
      <c r="G46" s="73">
        <f t="shared" si="6"/>
        <v>0</v>
      </c>
    </row>
    <row r="47" spans="1:7" ht="20.25" customHeight="1">
      <c r="A47" s="66" t="s">
        <v>95</v>
      </c>
      <c r="B47" s="67" t="s">
        <v>93</v>
      </c>
      <c r="C47" s="66">
        <v>0.4</v>
      </c>
      <c r="D47" s="66">
        <f>SUM(D48:D55)</f>
        <v>8</v>
      </c>
      <c r="E47" s="70">
        <f t="shared" si="5"/>
        <v>28000000</v>
      </c>
      <c r="F47" s="66">
        <f>SUM(F48:F55)</f>
        <v>0</v>
      </c>
      <c r="G47" s="69">
        <f t="shared" si="6"/>
        <v>0</v>
      </c>
    </row>
    <row r="48" spans="1:7" ht="20.25" customHeight="1">
      <c r="A48" s="64">
        <v>1</v>
      </c>
      <c r="B48" s="86" t="s">
        <v>120</v>
      </c>
      <c r="C48" s="64">
        <v>0.4</v>
      </c>
      <c r="D48" s="64">
        <v>1</v>
      </c>
      <c r="E48" s="72">
        <f t="shared" si="5"/>
        <v>28000000</v>
      </c>
      <c r="F48" s="64">
        <v>0</v>
      </c>
      <c r="G48" s="73">
        <f t="shared" si="6"/>
        <v>0</v>
      </c>
    </row>
    <row r="49" spans="1:7" s="71" customFormat="1" ht="20.25" customHeight="1">
      <c r="A49" s="64">
        <v>2</v>
      </c>
      <c r="B49" s="85"/>
      <c r="C49" s="64">
        <v>0.4</v>
      </c>
      <c r="D49" s="64">
        <v>1</v>
      </c>
      <c r="E49" s="72">
        <f t="shared" si="5"/>
        <v>28000000</v>
      </c>
      <c r="F49" s="64">
        <v>0</v>
      </c>
      <c r="G49" s="73">
        <f t="shared" si="6"/>
        <v>0</v>
      </c>
    </row>
    <row r="50" spans="1:7" ht="20.25" customHeight="1">
      <c r="A50" s="64">
        <v>3</v>
      </c>
      <c r="B50" s="85"/>
      <c r="C50" s="64">
        <v>0.4</v>
      </c>
      <c r="D50" s="64">
        <v>1</v>
      </c>
      <c r="E50" s="72">
        <f t="shared" si="5"/>
        <v>28000000</v>
      </c>
      <c r="F50" s="64">
        <v>0</v>
      </c>
      <c r="G50" s="73">
        <f t="shared" si="6"/>
        <v>0</v>
      </c>
    </row>
    <row r="51" spans="1:7" ht="20.25" customHeight="1">
      <c r="A51" s="64">
        <v>4</v>
      </c>
      <c r="B51" s="85"/>
      <c r="C51" s="64">
        <v>0.4</v>
      </c>
      <c r="D51" s="64">
        <v>1</v>
      </c>
      <c r="E51" s="72">
        <f t="shared" si="5"/>
        <v>28000000</v>
      </c>
      <c r="F51" s="64">
        <v>0</v>
      </c>
      <c r="G51" s="73">
        <f t="shared" si="6"/>
        <v>0</v>
      </c>
    </row>
    <row r="52" spans="1:7" ht="20.25" customHeight="1">
      <c r="A52" s="64">
        <v>5</v>
      </c>
      <c r="B52" s="85"/>
      <c r="C52" s="64">
        <v>0.4</v>
      </c>
      <c r="D52" s="64">
        <v>1</v>
      </c>
      <c r="E52" s="72">
        <f t="shared" si="5"/>
        <v>28000000</v>
      </c>
      <c r="F52" s="64">
        <v>0</v>
      </c>
      <c r="G52" s="73">
        <f t="shared" si="6"/>
        <v>0</v>
      </c>
    </row>
    <row r="53" spans="1:7" s="71" customFormat="1" ht="20.25" customHeight="1">
      <c r="A53" s="64">
        <v>6</v>
      </c>
      <c r="B53" s="85"/>
      <c r="C53" s="64">
        <v>0.4</v>
      </c>
      <c r="D53" s="64">
        <v>1</v>
      </c>
      <c r="E53" s="72">
        <f t="shared" si="5"/>
        <v>28000000</v>
      </c>
      <c r="F53" s="64">
        <v>0</v>
      </c>
      <c r="G53" s="73">
        <f t="shared" si="6"/>
        <v>0</v>
      </c>
    </row>
    <row r="54" spans="1:7" ht="20.25" customHeight="1">
      <c r="A54" s="64">
        <v>7</v>
      </c>
      <c r="B54" s="85"/>
      <c r="C54" s="64">
        <v>0.4</v>
      </c>
      <c r="D54" s="64">
        <v>1</v>
      </c>
      <c r="E54" s="72">
        <f t="shared" si="5"/>
        <v>28000000</v>
      </c>
      <c r="F54" s="64">
        <v>0</v>
      </c>
      <c r="G54" s="73">
        <f t="shared" si="6"/>
        <v>0</v>
      </c>
    </row>
    <row r="55" spans="1:7" s="71" customFormat="1" ht="20.25" customHeight="1">
      <c r="A55" s="64">
        <v>8</v>
      </c>
      <c r="B55" s="85"/>
      <c r="C55" s="64">
        <v>0.4</v>
      </c>
      <c r="D55" s="64">
        <v>1</v>
      </c>
      <c r="E55" s="72">
        <f t="shared" si="5"/>
        <v>28000000</v>
      </c>
      <c r="F55" s="64">
        <v>0</v>
      </c>
      <c r="G55" s="73">
        <f t="shared" si="6"/>
        <v>0</v>
      </c>
    </row>
    <row r="56" spans="1:7" ht="29.25" customHeight="1">
      <c r="A56" s="83">
        <v>2</v>
      </c>
      <c r="B56" s="62" t="s">
        <v>125</v>
      </c>
      <c r="C56" s="64"/>
      <c r="D56" s="64"/>
      <c r="E56" s="65"/>
      <c r="F56" s="64"/>
      <c r="G56" s="84">
        <f>SUM(G57,G69)</f>
        <v>0</v>
      </c>
    </row>
    <row r="57" spans="1:7" ht="29.25" customHeight="1">
      <c r="A57" s="66">
        <v>2.1</v>
      </c>
      <c r="B57" s="67" t="s">
        <v>118</v>
      </c>
      <c r="C57" s="64"/>
      <c r="D57" s="64"/>
      <c r="E57" s="65"/>
      <c r="F57" s="87">
        <f>SUM(F58,F60)</f>
        <v>0</v>
      </c>
      <c r="G57" s="68">
        <f>SUM(G58,G60)</f>
        <v>0</v>
      </c>
    </row>
    <row r="58" spans="1:7" ht="20.25" customHeight="1">
      <c r="A58" s="66" t="s">
        <v>80</v>
      </c>
      <c r="B58" s="67" t="s">
        <v>84</v>
      </c>
      <c r="C58" s="66">
        <v>0.8</v>
      </c>
      <c r="D58" s="66">
        <f>D59</f>
        <v>1</v>
      </c>
      <c r="E58" s="70">
        <f>$E$2</f>
        <v>28000000</v>
      </c>
      <c r="F58" s="66">
        <f>F59</f>
        <v>0</v>
      </c>
      <c r="G58" s="69">
        <f aca="true" t="shared" si="7" ref="G58:G68">C58*E58*F58</f>
        <v>0</v>
      </c>
    </row>
    <row r="59" spans="1:7" ht="20.25" customHeight="1">
      <c r="A59" s="64">
        <v>1</v>
      </c>
      <c r="B59" s="85" t="s">
        <v>120</v>
      </c>
      <c r="C59" s="64">
        <v>0.8</v>
      </c>
      <c r="D59" s="64">
        <v>1</v>
      </c>
      <c r="E59" s="72">
        <f>$E$2</f>
        <v>28000000</v>
      </c>
      <c r="F59" s="64">
        <v>0</v>
      </c>
      <c r="G59" s="73">
        <f t="shared" si="7"/>
        <v>0</v>
      </c>
    </row>
    <row r="60" spans="1:7" ht="20.25" customHeight="1">
      <c r="A60" s="66" t="s">
        <v>81</v>
      </c>
      <c r="B60" s="67" t="s">
        <v>93</v>
      </c>
      <c r="C60" s="66">
        <v>0.4</v>
      </c>
      <c r="D60" s="66">
        <f>SUM(D61:D68)</f>
        <v>8</v>
      </c>
      <c r="E60" s="70">
        <f aca="true" t="shared" si="8" ref="E60:E68">$E$2</f>
        <v>28000000</v>
      </c>
      <c r="F60" s="66">
        <f>SUM(F61:F68)</f>
        <v>0</v>
      </c>
      <c r="G60" s="69">
        <f t="shared" si="7"/>
        <v>0</v>
      </c>
    </row>
    <row r="61" spans="1:7" ht="20.25" customHeight="1">
      <c r="A61" s="64">
        <v>1</v>
      </c>
      <c r="B61" s="86" t="s">
        <v>120</v>
      </c>
      <c r="C61" s="64">
        <v>0.4</v>
      </c>
      <c r="D61" s="64">
        <v>1</v>
      </c>
      <c r="E61" s="72">
        <f t="shared" si="8"/>
        <v>28000000</v>
      </c>
      <c r="F61" s="64">
        <v>0</v>
      </c>
      <c r="G61" s="73">
        <f t="shared" si="7"/>
        <v>0</v>
      </c>
    </row>
    <row r="62" spans="1:7" ht="20.25" customHeight="1">
      <c r="A62" s="64">
        <v>2</v>
      </c>
      <c r="B62" s="85"/>
      <c r="C62" s="64">
        <v>0.4</v>
      </c>
      <c r="D62" s="64">
        <v>1</v>
      </c>
      <c r="E62" s="72">
        <f t="shared" si="8"/>
        <v>28000000</v>
      </c>
      <c r="F62" s="64">
        <v>0</v>
      </c>
      <c r="G62" s="73">
        <f t="shared" si="7"/>
        <v>0</v>
      </c>
    </row>
    <row r="63" spans="1:7" ht="20.25" customHeight="1">
      <c r="A63" s="64">
        <v>3</v>
      </c>
      <c r="B63" s="85"/>
      <c r="C63" s="64">
        <v>0.4</v>
      </c>
      <c r="D63" s="64">
        <v>1</v>
      </c>
      <c r="E63" s="72">
        <f t="shared" si="8"/>
        <v>28000000</v>
      </c>
      <c r="F63" s="64">
        <v>0</v>
      </c>
      <c r="G63" s="73">
        <f t="shared" si="7"/>
        <v>0</v>
      </c>
    </row>
    <row r="64" spans="1:7" ht="20.25" customHeight="1">
      <c r="A64" s="64">
        <v>4</v>
      </c>
      <c r="B64" s="85"/>
      <c r="C64" s="64">
        <v>0.4</v>
      </c>
      <c r="D64" s="64">
        <v>1</v>
      </c>
      <c r="E64" s="72">
        <f t="shared" si="8"/>
        <v>28000000</v>
      </c>
      <c r="F64" s="64">
        <v>0</v>
      </c>
      <c r="G64" s="73">
        <f t="shared" si="7"/>
        <v>0</v>
      </c>
    </row>
    <row r="65" spans="1:7" ht="20.25" customHeight="1">
      <c r="A65" s="64">
        <v>5</v>
      </c>
      <c r="B65" s="85"/>
      <c r="C65" s="64">
        <v>0.4</v>
      </c>
      <c r="D65" s="64">
        <v>1</v>
      </c>
      <c r="E65" s="72">
        <f t="shared" si="8"/>
        <v>28000000</v>
      </c>
      <c r="F65" s="64">
        <v>0</v>
      </c>
      <c r="G65" s="73">
        <f t="shared" si="7"/>
        <v>0</v>
      </c>
    </row>
    <row r="66" spans="1:7" ht="20.25" customHeight="1">
      <c r="A66" s="64">
        <v>6</v>
      </c>
      <c r="B66" s="85"/>
      <c r="C66" s="64">
        <v>0.4</v>
      </c>
      <c r="D66" s="64">
        <v>1</v>
      </c>
      <c r="E66" s="72">
        <f t="shared" si="8"/>
        <v>28000000</v>
      </c>
      <c r="F66" s="64">
        <v>0</v>
      </c>
      <c r="G66" s="73">
        <f t="shared" si="7"/>
        <v>0</v>
      </c>
    </row>
    <row r="67" spans="1:7" ht="20.25" customHeight="1">
      <c r="A67" s="64">
        <v>7</v>
      </c>
      <c r="B67" s="85"/>
      <c r="C67" s="64">
        <v>0.4</v>
      </c>
      <c r="D67" s="64">
        <v>1</v>
      </c>
      <c r="E67" s="72">
        <f t="shared" si="8"/>
        <v>28000000</v>
      </c>
      <c r="F67" s="64">
        <v>0</v>
      </c>
      <c r="G67" s="73">
        <f t="shared" si="7"/>
        <v>0</v>
      </c>
    </row>
    <row r="68" spans="1:7" ht="20.25" customHeight="1">
      <c r="A68" s="64">
        <v>8</v>
      </c>
      <c r="B68" s="85"/>
      <c r="C68" s="64">
        <v>0.4</v>
      </c>
      <c r="D68" s="64">
        <v>1</v>
      </c>
      <c r="E68" s="72">
        <f t="shared" si="8"/>
        <v>28000000</v>
      </c>
      <c r="F68" s="64">
        <v>0</v>
      </c>
      <c r="G68" s="73">
        <f t="shared" si="7"/>
        <v>0</v>
      </c>
    </row>
    <row r="69" spans="1:7" ht="30.75" customHeight="1">
      <c r="A69" s="66">
        <v>2.2</v>
      </c>
      <c r="B69" s="67" t="s">
        <v>122</v>
      </c>
      <c r="C69" s="64"/>
      <c r="D69" s="64"/>
      <c r="E69" s="65"/>
      <c r="F69" s="87">
        <f>SUM(F70,F72)</f>
        <v>0</v>
      </c>
      <c r="G69" s="68">
        <f>SUM(G70,G72)</f>
        <v>0</v>
      </c>
    </row>
    <row r="70" spans="1:7" ht="20.25" customHeight="1">
      <c r="A70" s="66" t="s">
        <v>82</v>
      </c>
      <c r="B70" s="67" t="s">
        <v>84</v>
      </c>
      <c r="C70" s="66">
        <v>0.8</v>
      </c>
      <c r="D70" s="66">
        <f>D71</f>
        <v>1</v>
      </c>
      <c r="E70" s="70">
        <f>$E$2</f>
        <v>28000000</v>
      </c>
      <c r="F70" s="66">
        <f>F71</f>
        <v>0</v>
      </c>
      <c r="G70" s="69">
        <f aca="true" t="shared" si="9" ref="G70:G80">C70*E70*F70</f>
        <v>0</v>
      </c>
    </row>
    <row r="71" spans="1:7" ht="20.25" customHeight="1">
      <c r="A71" s="64">
        <v>1</v>
      </c>
      <c r="B71" s="85" t="s">
        <v>120</v>
      </c>
      <c r="C71" s="64">
        <v>0.8</v>
      </c>
      <c r="D71" s="64">
        <v>1</v>
      </c>
      <c r="E71" s="72">
        <f>$E$2</f>
        <v>28000000</v>
      </c>
      <c r="F71" s="64">
        <v>0</v>
      </c>
      <c r="G71" s="73">
        <f t="shared" si="9"/>
        <v>0</v>
      </c>
    </row>
    <row r="72" spans="1:7" ht="20.25" customHeight="1">
      <c r="A72" s="66" t="s">
        <v>83</v>
      </c>
      <c r="B72" s="67" t="s">
        <v>93</v>
      </c>
      <c r="C72" s="66">
        <v>0.4</v>
      </c>
      <c r="D72" s="66">
        <f>SUM(D73:D80)</f>
        <v>8</v>
      </c>
      <c r="E72" s="70">
        <f aca="true" t="shared" si="10" ref="E72:E80">$E$2</f>
        <v>28000000</v>
      </c>
      <c r="F72" s="66">
        <f>SUM(F73:F80)</f>
        <v>0</v>
      </c>
      <c r="G72" s="69">
        <f t="shared" si="9"/>
        <v>0</v>
      </c>
    </row>
    <row r="73" spans="1:7" ht="20.25" customHeight="1">
      <c r="A73" s="64">
        <v>1</v>
      </c>
      <c r="B73" s="86" t="s">
        <v>120</v>
      </c>
      <c r="C73" s="64">
        <v>0.4</v>
      </c>
      <c r="D73" s="64">
        <v>1</v>
      </c>
      <c r="E73" s="72">
        <f t="shared" si="10"/>
        <v>28000000</v>
      </c>
      <c r="F73" s="64">
        <v>0</v>
      </c>
      <c r="G73" s="73">
        <f t="shared" si="9"/>
        <v>0</v>
      </c>
    </row>
    <row r="74" spans="1:7" ht="20.25" customHeight="1">
      <c r="A74" s="64">
        <v>2</v>
      </c>
      <c r="B74" s="85"/>
      <c r="C74" s="64">
        <v>0.4</v>
      </c>
      <c r="D74" s="64">
        <v>1</v>
      </c>
      <c r="E74" s="72">
        <f t="shared" si="10"/>
        <v>28000000</v>
      </c>
      <c r="F74" s="64">
        <v>0</v>
      </c>
      <c r="G74" s="73">
        <f t="shared" si="9"/>
        <v>0</v>
      </c>
    </row>
    <row r="75" spans="1:7" ht="20.25" customHeight="1">
      <c r="A75" s="64">
        <v>3</v>
      </c>
      <c r="B75" s="85"/>
      <c r="C75" s="64">
        <v>0.4</v>
      </c>
      <c r="D75" s="64">
        <v>1</v>
      </c>
      <c r="E75" s="72">
        <f t="shared" si="10"/>
        <v>28000000</v>
      </c>
      <c r="F75" s="64">
        <v>0</v>
      </c>
      <c r="G75" s="73">
        <f t="shared" si="9"/>
        <v>0</v>
      </c>
    </row>
    <row r="76" spans="1:7" ht="20.25" customHeight="1">
      <c r="A76" s="64">
        <v>4</v>
      </c>
      <c r="B76" s="85"/>
      <c r="C76" s="64">
        <v>0.4</v>
      </c>
      <c r="D76" s="64">
        <v>1</v>
      </c>
      <c r="E76" s="72">
        <f t="shared" si="10"/>
        <v>28000000</v>
      </c>
      <c r="F76" s="64">
        <v>0</v>
      </c>
      <c r="G76" s="73">
        <f t="shared" si="9"/>
        <v>0</v>
      </c>
    </row>
    <row r="77" spans="1:7" ht="20.25" customHeight="1">
      <c r="A77" s="64">
        <v>5</v>
      </c>
      <c r="B77" s="85"/>
      <c r="C77" s="64">
        <v>0.4</v>
      </c>
      <c r="D77" s="64">
        <v>1</v>
      </c>
      <c r="E77" s="72">
        <f t="shared" si="10"/>
        <v>28000000</v>
      </c>
      <c r="F77" s="64">
        <v>0</v>
      </c>
      <c r="G77" s="73">
        <f t="shared" si="9"/>
        <v>0</v>
      </c>
    </row>
    <row r="78" spans="1:7" ht="20.25" customHeight="1">
      <c r="A78" s="64">
        <v>6</v>
      </c>
      <c r="B78" s="85"/>
      <c r="C78" s="64">
        <v>0.4</v>
      </c>
      <c r="D78" s="64">
        <v>1</v>
      </c>
      <c r="E78" s="72">
        <f t="shared" si="10"/>
        <v>28000000</v>
      </c>
      <c r="F78" s="64">
        <v>0</v>
      </c>
      <c r="G78" s="73">
        <f t="shared" si="9"/>
        <v>0</v>
      </c>
    </row>
    <row r="79" spans="1:7" ht="20.25" customHeight="1">
      <c r="A79" s="64">
        <v>7</v>
      </c>
      <c r="B79" s="85"/>
      <c r="C79" s="64">
        <v>0.4</v>
      </c>
      <c r="D79" s="64">
        <v>1</v>
      </c>
      <c r="E79" s="72">
        <f t="shared" si="10"/>
        <v>28000000</v>
      </c>
      <c r="F79" s="64">
        <v>0</v>
      </c>
      <c r="G79" s="73">
        <f t="shared" si="9"/>
        <v>0</v>
      </c>
    </row>
    <row r="80" spans="1:7" ht="20.25" customHeight="1">
      <c r="A80" s="64">
        <v>8</v>
      </c>
      <c r="B80" s="85"/>
      <c r="C80" s="64">
        <v>0.4</v>
      </c>
      <c r="D80" s="64">
        <v>1</v>
      </c>
      <c r="E80" s="72">
        <f t="shared" si="10"/>
        <v>28000000</v>
      </c>
      <c r="F80" s="64">
        <v>0</v>
      </c>
      <c r="G80" s="73">
        <f t="shared" si="9"/>
        <v>0</v>
      </c>
    </row>
    <row r="81" spans="1:7" ht="22.5" customHeight="1">
      <c r="A81" s="83">
        <v>3</v>
      </c>
      <c r="B81" s="62" t="s">
        <v>126</v>
      </c>
      <c r="C81" s="64"/>
      <c r="D81" s="64"/>
      <c r="E81" s="65"/>
      <c r="F81" s="64"/>
      <c r="G81" s="84">
        <f>G82</f>
        <v>0</v>
      </c>
    </row>
    <row r="82" spans="1:7" ht="28.5" customHeight="1">
      <c r="A82" s="66">
        <v>3.1</v>
      </c>
      <c r="B82" s="67" t="s">
        <v>118</v>
      </c>
      <c r="C82" s="64"/>
      <c r="D82" s="64"/>
      <c r="E82" s="65"/>
      <c r="F82" s="87">
        <f>SUM(F83,F85)</f>
        <v>0</v>
      </c>
      <c r="G82" s="68">
        <f>SUM(G83,G85)</f>
        <v>0</v>
      </c>
    </row>
    <row r="83" spans="1:7" ht="20.25" customHeight="1">
      <c r="A83" s="66" t="s">
        <v>96</v>
      </c>
      <c r="B83" s="67" t="s">
        <v>84</v>
      </c>
      <c r="C83" s="66">
        <v>0.8</v>
      </c>
      <c r="D83" s="66">
        <f>D84</f>
        <v>1</v>
      </c>
      <c r="E83" s="70">
        <f>$E$2</f>
        <v>28000000</v>
      </c>
      <c r="F83" s="66">
        <f>F84</f>
        <v>0</v>
      </c>
      <c r="G83" s="69">
        <f aca="true" t="shared" si="11" ref="G83:G93">C83*E83*F83</f>
        <v>0</v>
      </c>
    </row>
    <row r="84" spans="1:7" ht="20.25" customHeight="1">
      <c r="A84" s="64">
        <v>1</v>
      </c>
      <c r="B84" s="85" t="s">
        <v>127</v>
      </c>
      <c r="C84" s="64">
        <v>0.8</v>
      </c>
      <c r="D84" s="64">
        <v>1</v>
      </c>
      <c r="E84" s="72">
        <f>$E$2</f>
        <v>28000000</v>
      </c>
      <c r="F84" s="64">
        <v>0</v>
      </c>
      <c r="G84" s="73">
        <f t="shared" si="11"/>
        <v>0</v>
      </c>
    </row>
    <row r="85" spans="1:7" ht="20.25" customHeight="1">
      <c r="A85" s="66" t="s">
        <v>97</v>
      </c>
      <c r="B85" s="67" t="s">
        <v>93</v>
      </c>
      <c r="C85" s="66">
        <v>0.4</v>
      </c>
      <c r="D85" s="66">
        <f>SUM(D86:D93)</f>
        <v>8</v>
      </c>
      <c r="E85" s="70">
        <f aca="true" t="shared" si="12" ref="E85:E93">$E$2</f>
        <v>28000000</v>
      </c>
      <c r="F85" s="66">
        <f>SUM(F86:F93)</f>
        <v>0</v>
      </c>
      <c r="G85" s="69">
        <f t="shared" si="11"/>
        <v>0</v>
      </c>
    </row>
    <row r="86" spans="1:7" ht="20.25" customHeight="1">
      <c r="A86" s="64">
        <v>1</v>
      </c>
      <c r="B86" s="86" t="s">
        <v>120</v>
      </c>
      <c r="C86" s="64">
        <v>0.4</v>
      </c>
      <c r="D86" s="64">
        <v>1</v>
      </c>
      <c r="E86" s="72">
        <f t="shared" si="12"/>
        <v>28000000</v>
      </c>
      <c r="F86" s="64">
        <v>0</v>
      </c>
      <c r="G86" s="73">
        <f t="shared" si="11"/>
        <v>0</v>
      </c>
    </row>
    <row r="87" spans="1:7" ht="20.25" customHeight="1">
      <c r="A87" s="64">
        <v>2</v>
      </c>
      <c r="B87" s="85"/>
      <c r="C87" s="64">
        <v>0.4</v>
      </c>
      <c r="D87" s="64">
        <v>1</v>
      </c>
      <c r="E87" s="72">
        <f t="shared" si="12"/>
        <v>28000000</v>
      </c>
      <c r="F87" s="64">
        <v>0</v>
      </c>
      <c r="G87" s="73">
        <f t="shared" si="11"/>
        <v>0</v>
      </c>
    </row>
    <row r="88" spans="1:7" ht="20.25" customHeight="1">
      <c r="A88" s="64">
        <v>3</v>
      </c>
      <c r="B88" s="85"/>
      <c r="C88" s="64">
        <v>0.4</v>
      </c>
      <c r="D88" s="64">
        <v>1</v>
      </c>
      <c r="E88" s="72">
        <f t="shared" si="12"/>
        <v>28000000</v>
      </c>
      <c r="F88" s="64">
        <v>0</v>
      </c>
      <c r="G88" s="73">
        <f t="shared" si="11"/>
        <v>0</v>
      </c>
    </row>
    <row r="89" spans="1:7" ht="20.25" customHeight="1">
      <c r="A89" s="64">
        <v>4</v>
      </c>
      <c r="B89" s="85"/>
      <c r="C89" s="64">
        <v>0.4</v>
      </c>
      <c r="D89" s="64">
        <v>1</v>
      </c>
      <c r="E89" s="72">
        <f t="shared" si="12"/>
        <v>28000000</v>
      </c>
      <c r="F89" s="64">
        <v>0</v>
      </c>
      <c r="G89" s="73">
        <f t="shared" si="11"/>
        <v>0</v>
      </c>
    </row>
    <row r="90" spans="1:7" ht="20.25" customHeight="1">
      <c r="A90" s="64">
        <v>5</v>
      </c>
      <c r="B90" s="85"/>
      <c r="C90" s="64">
        <v>0.4</v>
      </c>
      <c r="D90" s="64">
        <v>1</v>
      </c>
      <c r="E90" s="72">
        <f t="shared" si="12"/>
        <v>28000000</v>
      </c>
      <c r="F90" s="64">
        <v>0</v>
      </c>
      <c r="G90" s="73">
        <f t="shared" si="11"/>
        <v>0</v>
      </c>
    </row>
    <row r="91" spans="1:7" ht="20.25" customHeight="1">
      <c r="A91" s="64">
        <v>6</v>
      </c>
      <c r="B91" s="85"/>
      <c r="C91" s="64">
        <v>0.4</v>
      </c>
      <c r="D91" s="64">
        <v>1</v>
      </c>
      <c r="E91" s="72">
        <f t="shared" si="12"/>
        <v>28000000</v>
      </c>
      <c r="F91" s="64">
        <v>0</v>
      </c>
      <c r="G91" s="73">
        <f t="shared" si="11"/>
        <v>0</v>
      </c>
    </row>
    <row r="92" spans="1:7" ht="20.25" customHeight="1">
      <c r="A92" s="64">
        <v>7</v>
      </c>
      <c r="B92" s="85"/>
      <c r="C92" s="64">
        <v>0.4</v>
      </c>
      <c r="D92" s="64">
        <v>1</v>
      </c>
      <c r="E92" s="72">
        <f t="shared" si="12"/>
        <v>28000000</v>
      </c>
      <c r="F92" s="64">
        <v>0</v>
      </c>
      <c r="G92" s="73">
        <f t="shared" si="11"/>
        <v>0</v>
      </c>
    </row>
    <row r="93" spans="1:7" ht="20.25" customHeight="1">
      <c r="A93" s="64">
        <v>8</v>
      </c>
      <c r="B93" s="85"/>
      <c r="C93" s="64">
        <v>0.4</v>
      </c>
      <c r="D93" s="64">
        <v>1</v>
      </c>
      <c r="E93" s="72">
        <f t="shared" si="12"/>
        <v>28000000</v>
      </c>
      <c r="F93" s="64">
        <v>0</v>
      </c>
      <c r="G93" s="73">
        <f t="shared" si="11"/>
        <v>0</v>
      </c>
    </row>
    <row r="94" spans="1:7" ht="20.25" customHeight="1">
      <c r="A94" s="111">
        <v>4</v>
      </c>
      <c r="B94" s="62" t="s">
        <v>69</v>
      </c>
      <c r="C94" s="111">
        <v>1</v>
      </c>
      <c r="D94" s="111">
        <v>1</v>
      </c>
      <c r="E94" s="112">
        <f>$E$2</f>
        <v>28000000</v>
      </c>
      <c r="F94" s="80">
        <v>0</v>
      </c>
      <c r="G94" s="112">
        <f>E94*F94*C94</f>
        <v>0</v>
      </c>
    </row>
    <row r="95" spans="1:7" ht="20.25" customHeight="1">
      <c r="A95" s="111"/>
      <c r="B95" s="79" t="s">
        <v>87</v>
      </c>
      <c r="C95" s="111"/>
      <c r="D95" s="111"/>
      <c r="E95" s="112"/>
      <c r="F95" s="60" t="s">
        <v>89</v>
      </c>
      <c r="G95" s="112"/>
    </row>
    <row r="96" spans="1:7" ht="20.25" customHeight="1">
      <c r="A96" s="111">
        <v>5</v>
      </c>
      <c r="B96" s="62" t="s">
        <v>70</v>
      </c>
      <c r="C96" s="111">
        <v>0.3</v>
      </c>
      <c r="D96" s="111">
        <v>1</v>
      </c>
      <c r="E96" s="112">
        <f>$E$2</f>
        <v>28000000</v>
      </c>
      <c r="F96" s="80">
        <v>0</v>
      </c>
      <c r="G96" s="112">
        <f>C96*E96*F96</f>
        <v>0</v>
      </c>
    </row>
    <row r="97" spans="1:7" ht="20.25" customHeight="1">
      <c r="A97" s="111"/>
      <c r="B97" s="79" t="s">
        <v>88</v>
      </c>
      <c r="C97" s="111"/>
      <c r="D97" s="111"/>
      <c r="E97" s="112"/>
      <c r="F97" s="60" t="s">
        <v>89</v>
      </c>
      <c r="G97" s="112"/>
    </row>
    <row r="98" spans="1:7" ht="45" customHeight="1">
      <c r="A98" s="80" t="s">
        <v>71</v>
      </c>
      <c r="B98" s="62" t="s">
        <v>72</v>
      </c>
      <c r="C98" s="113" t="s">
        <v>73</v>
      </c>
      <c r="D98" s="113"/>
      <c r="E98" s="113"/>
      <c r="F98" s="113"/>
      <c r="G98" s="113"/>
    </row>
    <row r="99" spans="1:7" ht="27" customHeight="1">
      <c r="A99" s="74"/>
      <c r="B99" s="75" t="s">
        <v>74</v>
      </c>
      <c r="C99" s="74"/>
      <c r="D99" s="74"/>
      <c r="E99" s="76"/>
      <c r="F99" s="77"/>
      <c r="G99" s="78">
        <f>G6</f>
        <v>0</v>
      </c>
    </row>
  </sheetData>
  <sheetProtection/>
  <mergeCells count="14">
    <mergeCell ref="A1:G1"/>
    <mergeCell ref="B2:D2"/>
    <mergeCell ref="C5:G5"/>
    <mergeCell ref="A94:A95"/>
    <mergeCell ref="C94:C95"/>
    <mergeCell ref="D94:D95"/>
    <mergeCell ref="E94:E95"/>
    <mergeCell ref="G94:G95"/>
    <mergeCell ref="A96:A97"/>
    <mergeCell ref="C96:C97"/>
    <mergeCell ref="D96:D97"/>
    <mergeCell ref="E96:E97"/>
    <mergeCell ref="G96:G97"/>
    <mergeCell ref="C98:G98"/>
  </mergeCells>
  <printOptions horizontalCentered="1"/>
  <pageMargins left="0.3937007874015748" right="0.1968503937007874" top="0.3937007874015748" bottom="0.3937007874015748" header="0.11811023622047245" footer="0.11811023622047245"/>
  <pageSetup horizontalDpi="600" verticalDpi="600" orientation="portrait" scale="97" r:id="rId3"/>
  <legacyDrawing r:id="rId2"/>
</worksheet>
</file>

<file path=xl/worksheets/sheet3.xml><?xml version="1.0" encoding="utf-8"?>
<worksheet xmlns="http://schemas.openxmlformats.org/spreadsheetml/2006/main" xmlns:r="http://schemas.openxmlformats.org/officeDocument/2006/relationships">
  <dimension ref="A1:F5"/>
  <sheetViews>
    <sheetView workbookViewId="0" topLeftCell="A1">
      <selection activeCell="F7" sqref="F7"/>
    </sheetView>
  </sheetViews>
  <sheetFormatPr defaultColWidth="9.140625" defaultRowHeight="22.5" customHeight="1"/>
  <cols>
    <col min="1" max="1" width="4.421875" style="6" customWidth="1"/>
    <col min="2" max="2" width="32.8515625" style="2" customWidth="1"/>
    <col min="3" max="3" width="7.421875" style="2" customWidth="1"/>
    <col min="4" max="4" width="9.140625" style="2" customWidth="1"/>
    <col min="5" max="5" width="11.421875" style="3" customWidth="1"/>
    <col min="6" max="6" width="21.421875" style="3" customWidth="1"/>
    <col min="7" max="16384" width="9.140625" style="2" customWidth="1"/>
  </cols>
  <sheetData>
    <row r="1" spans="1:6" ht="47.25" customHeight="1">
      <c r="A1" s="116" t="s">
        <v>19</v>
      </c>
      <c r="B1" s="117"/>
      <c r="C1" s="117"/>
      <c r="D1" s="117"/>
      <c r="E1" s="117"/>
      <c r="F1" s="117"/>
    </row>
    <row r="2" spans="1:6" s="7" customFormat="1" ht="37.5" customHeight="1">
      <c r="A2" s="29" t="s">
        <v>41</v>
      </c>
      <c r="B2" s="29" t="s">
        <v>16</v>
      </c>
      <c r="C2" s="29" t="s">
        <v>17</v>
      </c>
      <c r="D2" s="29" t="s">
        <v>18</v>
      </c>
      <c r="E2" s="21" t="s">
        <v>36</v>
      </c>
      <c r="F2" s="42" t="s">
        <v>37</v>
      </c>
    </row>
    <row r="3" spans="1:6" ht="22.5" customHeight="1">
      <c r="A3" s="26">
        <v>1</v>
      </c>
      <c r="B3" s="41"/>
      <c r="C3" s="26"/>
      <c r="D3" s="26"/>
      <c r="E3" s="22"/>
      <c r="F3" s="40">
        <f>D3*E3</f>
        <v>0</v>
      </c>
    </row>
    <row r="4" spans="1:6" ht="22.5" customHeight="1">
      <c r="A4" s="118" t="s">
        <v>10</v>
      </c>
      <c r="B4" s="118"/>
      <c r="C4" s="118"/>
      <c r="D4" s="118"/>
      <c r="E4" s="118"/>
      <c r="F4" s="40">
        <f>SUM(F3:F3)</f>
        <v>0</v>
      </c>
    </row>
    <row r="5" spans="1:6" ht="22.5" customHeight="1">
      <c r="A5" s="118" t="s">
        <v>52</v>
      </c>
      <c r="B5" s="118"/>
      <c r="C5" s="118"/>
      <c r="D5" s="118"/>
      <c r="E5" s="118"/>
      <c r="F5" s="22">
        <v>0</v>
      </c>
    </row>
  </sheetData>
  <sheetProtection/>
  <mergeCells count="3">
    <mergeCell ref="A1:F1"/>
    <mergeCell ref="A4:E4"/>
    <mergeCell ref="A5:E5"/>
  </mergeCells>
  <printOptions/>
  <pageMargins left="0.7" right="0.7" top="0.75" bottom="0.75" header="0.3" footer="0.3"/>
  <pageSetup horizontalDpi="600" verticalDpi="600" orientation="portrait" paperSize="9" r:id="rId1"/>
  <headerFooter>
    <oddFooter>&amp;C11</oddFooter>
  </headerFooter>
</worksheet>
</file>

<file path=xl/worksheets/sheet4.xml><?xml version="1.0" encoding="utf-8"?>
<worksheet xmlns="http://schemas.openxmlformats.org/spreadsheetml/2006/main" xmlns:r="http://schemas.openxmlformats.org/officeDocument/2006/relationships">
  <dimension ref="A1:F5"/>
  <sheetViews>
    <sheetView workbookViewId="0" topLeftCell="A1">
      <selection activeCell="I31" sqref="I31"/>
    </sheetView>
  </sheetViews>
  <sheetFormatPr defaultColWidth="9.140625" defaultRowHeight="18" customHeight="1"/>
  <cols>
    <col min="1" max="1" width="3.57421875" style="5" customWidth="1"/>
    <col min="2" max="2" width="35.8515625" style="1" customWidth="1"/>
    <col min="3" max="3" width="7.57421875" style="1" customWidth="1"/>
    <col min="4" max="4" width="9.421875" style="1" customWidth="1"/>
    <col min="5" max="5" width="12.421875" style="4" customWidth="1"/>
    <col min="6" max="6" width="15.421875" style="4" customWidth="1"/>
    <col min="7" max="16384" width="9.140625" style="1" customWidth="1"/>
  </cols>
  <sheetData>
    <row r="1" spans="1:6" ht="44.25" customHeight="1">
      <c r="A1" s="119" t="s">
        <v>20</v>
      </c>
      <c r="B1" s="120"/>
      <c r="C1" s="120"/>
      <c r="D1" s="120"/>
      <c r="E1" s="120"/>
      <c r="F1" s="120"/>
    </row>
    <row r="2" spans="1:6" ht="38.25" customHeight="1">
      <c r="A2" s="43" t="s">
        <v>41</v>
      </c>
      <c r="B2" s="43" t="s">
        <v>5</v>
      </c>
      <c r="C2" s="43" t="s">
        <v>17</v>
      </c>
      <c r="D2" s="43" t="s">
        <v>18</v>
      </c>
      <c r="E2" s="44" t="s">
        <v>36</v>
      </c>
      <c r="F2" s="44" t="s">
        <v>37</v>
      </c>
    </row>
    <row r="3" spans="1:6" ht="18" customHeight="1">
      <c r="A3" s="35">
        <v>1</v>
      </c>
      <c r="B3" s="39"/>
      <c r="C3" s="35"/>
      <c r="D3" s="35"/>
      <c r="E3" s="36"/>
      <c r="F3" s="36">
        <f>D3*E3</f>
        <v>0</v>
      </c>
    </row>
    <row r="4" spans="1:6" ht="18" customHeight="1">
      <c r="A4" s="121" t="s">
        <v>10</v>
      </c>
      <c r="B4" s="121"/>
      <c r="C4" s="121"/>
      <c r="D4" s="121"/>
      <c r="E4" s="121"/>
      <c r="F4" s="36">
        <f>SUM(F3:F3)</f>
        <v>0</v>
      </c>
    </row>
    <row r="5" spans="1:6" s="2" customFormat="1" ht="22.5" customHeight="1">
      <c r="A5" s="118" t="s">
        <v>52</v>
      </c>
      <c r="B5" s="118"/>
      <c r="C5" s="118"/>
      <c r="D5" s="118"/>
      <c r="E5" s="118"/>
      <c r="F5" s="22">
        <v>0</v>
      </c>
    </row>
  </sheetData>
  <sheetProtection/>
  <mergeCells count="3">
    <mergeCell ref="A1:F1"/>
    <mergeCell ref="A4:E4"/>
    <mergeCell ref="A5:E5"/>
  </mergeCells>
  <printOptions/>
  <pageMargins left="0.7" right="0.7" top="0.75" bottom="0.75" header="0.3" footer="0.3"/>
  <pageSetup horizontalDpi="600" verticalDpi="600" orientation="portrait" paperSize="9" r:id="rId1"/>
  <headerFooter>
    <oddFooter>&amp;C12</oddFooter>
  </headerFooter>
</worksheet>
</file>

<file path=xl/worksheets/sheet5.xml><?xml version="1.0" encoding="utf-8"?>
<worksheet xmlns="http://schemas.openxmlformats.org/spreadsheetml/2006/main" xmlns:r="http://schemas.openxmlformats.org/officeDocument/2006/relationships">
  <dimension ref="A1:F19"/>
  <sheetViews>
    <sheetView workbookViewId="0" topLeftCell="A1">
      <selection activeCell="F11" sqref="F11"/>
    </sheetView>
  </sheetViews>
  <sheetFormatPr defaultColWidth="24.421875" defaultRowHeight="21.75" customHeight="1"/>
  <cols>
    <col min="1" max="1" width="4.8515625" style="1" customWidth="1"/>
    <col min="2" max="2" width="24.421875" style="1" customWidth="1"/>
    <col min="3" max="4" width="8.00390625" style="1" customWidth="1"/>
    <col min="5" max="5" width="11.421875" style="1" customWidth="1"/>
    <col min="6" max="6" width="23.8515625" style="1" customWidth="1"/>
    <col min="7" max="16384" width="24.421875" style="1" customWidth="1"/>
  </cols>
  <sheetData>
    <row r="1" spans="1:6" ht="39.75" customHeight="1">
      <c r="A1" s="125" t="s">
        <v>26</v>
      </c>
      <c r="B1" s="126"/>
      <c r="C1" s="126"/>
      <c r="D1" s="126"/>
      <c r="E1" s="126"/>
      <c r="F1" s="126"/>
    </row>
    <row r="2" spans="1:6" ht="21.75" customHeight="1">
      <c r="A2" s="127" t="s">
        <v>12</v>
      </c>
      <c r="B2" s="127" t="s">
        <v>21</v>
      </c>
      <c r="C2" s="127" t="s">
        <v>22</v>
      </c>
      <c r="D2" s="127"/>
      <c r="E2" s="127"/>
      <c r="F2" s="127" t="s">
        <v>37</v>
      </c>
    </row>
    <row r="3" spans="1:6" ht="41.25" customHeight="1">
      <c r="A3" s="127"/>
      <c r="B3" s="127"/>
      <c r="C3" s="50" t="s">
        <v>13</v>
      </c>
      <c r="D3" s="50" t="s">
        <v>47</v>
      </c>
      <c r="E3" s="50" t="s">
        <v>48</v>
      </c>
      <c r="F3" s="127"/>
    </row>
    <row r="4" spans="1:6" ht="39" customHeight="1">
      <c r="A4" s="35" t="s">
        <v>2</v>
      </c>
      <c r="B4" s="124" t="s">
        <v>98</v>
      </c>
      <c r="C4" s="124"/>
      <c r="D4" s="124"/>
      <c r="E4" s="124"/>
      <c r="F4" s="73">
        <f>SUM(F5:F7)</f>
        <v>0</v>
      </c>
    </row>
    <row r="5" spans="1:6" ht="23.25" customHeight="1">
      <c r="A5" s="35">
        <v>1</v>
      </c>
      <c r="B5" s="51" t="s">
        <v>23</v>
      </c>
      <c r="C5" s="35"/>
      <c r="D5" s="35">
        <v>1</v>
      </c>
      <c r="E5" s="73">
        <v>6300000</v>
      </c>
      <c r="F5" s="73">
        <f>C5*D5*E5</f>
        <v>0</v>
      </c>
    </row>
    <row r="6" spans="1:6" ht="21.75" customHeight="1">
      <c r="A6" s="35">
        <v>2</v>
      </c>
      <c r="B6" s="51" t="s">
        <v>24</v>
      </c>
      <c r="C6" s="35"/>
      <c r="D6" s="35">
        <v>4</v>
      </c>
      <c r="E6" s="73">
        <v>800000</v>
      </c>
      <c r="F6" s="73">
        <f>C6*D6*E6</f>
        <v>0</v>
      </c>
    </row>
    <row r="7" spans="1:6" ht="21.75" customHeight="1">
      <c r="A7" s="35">
        <v>3</v>
      </c>
      <c r="B7" s="51" t="s">
        <v>25</v>
      </c>
      <c r="C7" s="35"/>
      <c r="D7" s="35">
        <v>5</v>
      </c>
      <c r="E7" s="73">
        <v>200000</v>
      </c>
      <c r="F7" s="73">
        <f>C7*D7*E7</f>
        <v>0</v>
      </c>
    </row>
    <row r="8" spans="1:6" ht="39" customHeight="1">
      <c r="A8" s="35" t="s">
        <v>9</v>
      </c>
      <c r="B8" s="124" t="s">
        <v>99</v>
      </c>
      <c r="C8" s="124"/>
      <c r="D8" s="124"/>
      <c r="E8" s="124"/>
      <c r="F8" s="73">
        <f>SUM(F9:F9)</f>
        <v>0</v>
      </c>
    </row>
    <row r="9" spans="1:6" ht="23.25" customHeight="1">
      <c r="A9" s="35">
        <v>1</v>
      </c>
      <c r="B9" s="51" t="s">
        <v>23</v>
      </c>
      <c r="C9" s="35"/>
      <c r="D9" s="35">
        <v>0</v>
      </c>
      <c r="E9" s="73">
        <v>2000000</v>
      </c>
      <c r="F9" s="73">
        <f>D9*E9</f>
        <v>0</v>
      </c>
    </row>
    <row r="10" spans="1:6" ht="39" customHeight="1">
      <c r="A10" s="35" t="s">
        <v>46</v>
      </c>
      <c r="B10" s="124" t="s">
        <v>100</v>
      </c>
      <c r="C10" s="124"/>
      <c r="D10" s="124"/>
      <c r="E10" s="124"/>
      <c r="F10" s="73">
        <f>SUM(F11:F13)</f>
        <v>0</v>
      </c>
    </row>
    <row r="11" spans="1:6" ht="23.25" customHeight="1">
      <c r="A11" s="35">
        <v>1</v>
      </c>
      <c r="B11" s="51" t="s">
        <v>23</v>
      </c>
      <c r="C11" s="35"/>
      <c r="D11" s="35">
        <v>1</v>
      </c>
      <c r="E11" s="73">
        <v>8000000</v>
      </c>
      <c r="F11" s="73">
        <f>C11*D11*E11</f>
        <v>0</v>
      </c>
    </row>
    <row r="12" spans="1:6" ht="21.75" customHeight="1">
      <c r="A12" s="35">
        <v>2</v>
      </c>
      <c r="B12" s="51" t="s">
        <v>24</v>
      </c>
      <c r="C12" s="35"/>
      <c r="D12" s="35">
        <v>4</v>
      </c>
      <c r="E12" s="73">
        <v>800000</v>
      </c>
      <c r="F12" s="73">
        <f>C12*D12*E12</f>
        <v>0</v>
      </c>
    </row>
    <row r="13" spans="1:6" ht="21.75" customHeight="1">
      <c r="A13" s="35">
        <v>3</v>
      </c>
      <c r="B13" s="51" t="s">
        <v>25</v>
      </c>
      <c r="C13" s="35"/>
      <c r="D13" s="35">
        <v>5</v>
      </c>
      <c r="E13" s="73">
        <v>200000</v>
      </c>
      <c r="F13" s="73">
        <f>C13*D13*E13</f>
        <v>0</v>
      </c>
    </row>
    <row r="14" spans="1:6" ht="21.75" customHeight="1">
      <c r="A14" s="121" t="s">
        <v>10</v>
      </c>
      <c r="B14" s="121"/>
      <c r="C14" s="121"/>
      <c r="D14" s="121"/>
      <c r="E14" s="121"/>
      <c r="F14" s="84">
        <f>F4+F8+F10</f>
        <v>0</v>
      </c>
    </row>
    <row r="15" spans="1:6" ht="21.75" customHeight="1">
      <c r="A15" s="122" t="s">
        <v>53</v>
      </c>
      <c r="B15" s="122"/>
      <c r="C15" s="122"/>
      <c r="D15" s="122"/>
      <c r="E15" s="122"/>
      <c r="F15" s="73">
        <f>F14</f>
        <v>0</v>
      </c>
    </row>
    <row r="17" spans="1:6" ht="21.75" customHeight="1">
      <c r="A17" s="123" t="s">
        <v>31</v>
      </c>
      <c r="B17" s="123"/>
      <c r="C17" s="123"/>
      <c r="D17" s="123"/>
      <c r="E17" s="123"/>
      <c r="F17" s="123"/>
    </row>
    <row r="18" spans="1:6" ht="21.75" customHeight="1">
      <c r="A18" s="123" t="s">
        <v>32</v>
      </c>
      <c r="B18" s="123"/>
      <c r="C18" s="123"/>
      <c r="D18" s="123"/>
      <c r="E18" s="123"/>
      <c r="F18" s="123"/>
    </row>
    <row r="19" spans="1:6" ht="21.75" customHeight="1">
      <c r="A19" s="123" t="s">
        <v>43</v>
      </c>
      <c r="B19" s="123"/>
      <c r="C19" s="123"/>
      <c r="D19" s="123"/>
      <c r="E19" s="123"/>
      <c r="F19" s="123"/>
    </row>
  </sheetData>
  <sheetProtection/>
  <mergeCells count="13">
    <mergeCell ref="B8:E8"/>
    <mergeCell ref="A1:F1"/>
    <mergeCell ref="A2:A3"/>
    <mergeCell ref="B2:B3"/>
    <mergeCell ref="C2:E2"/>
    <mergeCell ref="F2:F3"/>
    <mergeCell ref="B4:E4"/>
    <mergeCell ref="A14:E14"/>
    <mergeCell ref="A15:E15"/>
    <mergeCell ref="A17:F17"/>
    <mergeCell ref="A18:F18"/>
    <mergeCell ref="A19:F19"/>
    <mergeCell ref="B10:E10"/>
  </mergeCells>
  <printOptions/>
  <pageMargins left="0.7" right="0.7" top="0.75" bottom="0.75" header="0.3" footer="0.3"/>
  <pageSetup horizontalDpi="600" verticalDpi="600" orientation="portrait" paperSize="9" r:id="rId1"/>
  <headerFooter>
    <oddFooter>&amp;C13
</oddFooter>
  </headerFooter>
</worksheet>
</file>

<file path=xl/worksheets/sheet6.xml><?xml version="1.0" encoding="utf-8"?>
<worksheet xmlns="http://schemas.openxmlformats.org/spreadsheetml/2006/main" xmlns:r="http://schemas.openxmlformats.org/officeDocument/2006/relationships">
  <dimension ref="A1:H33"/>
  <sheetViews>
    <sheetView workbookViewId="0" topLeftCell="A22">
      <selection activeCell="D33" sqref="D33:F33"/>
    </sheetView>
  </sheetViews>
  <sheetFormatPr defaultColWidth="9.140625" defaultRowHeight="19.5" customHeight="1"/>
  <cols>
    <col min="1" max="1" width="6.421875" style="31" customWidth="1"/>
    <col min="2" max="2" width="24.8515625" style="30" customWidth="1"/>
    <col min="3" max="3" width="6.421875" style="30" customWidth="1"/>
    <col min="4" max="4" width="8.00390625" style="30" customWidth="1"/>
    <col min="5" max="5" width="15.421875" style="34" customWidth="1"/>
    <col min="6" max="6" width="15.00390625" style="34" customWidth="1"/>
    <col min="7" max="7" width="7.140625" style="30" customWidth="1"/>
    <col min="8" max="8" width="9.140625" style="30" hidden="1" customWidth="1"/>
    <col min="9" max="16384" width="9.140625" style="30" customWidth="1"/>
  </cols>
  <sheetData>
    <row r="1" spans="1:8" ht="39.75" customHeight="1">
      <c r="A1" s="130" t="s">
        <v>27</v>
      </c>
      <c r="B1" s="136"/>
      <c r="C1" s="136"/>
      <c r="D1" s="136"/>
      <c r="E1" s="136"/>
      <c r="F1" s="136"/>
      <c r="G1" s="136"/>
      <c r="H1" s="136"/>
    </row>
    <row r="2" spans="1:6" ht="30" customHeight="1">
      <c r="A2" s="43" t="s">
        <v>41</v>
      </c>
      <c r="B2" s="43" t="s">
        <v>28</v>
      </c>
      <c r="C2" s="43" t="s">
        <v>17</v>
      </c>
      <c r="D2" s="43" t="s">
        <v>18</v>
      </c>
      <c r="E2" s="44" t="s">
        <v>36</v>
      </c>
      <c r="F2" s="44" t="s">
        <v>38</v>
      </c>
    </row>
    <row r="3" spans="1:6" ht="19.5" customHeight="1">
      <c r="A3" s="35">
        <v>1</v>
      </c>
      <c r="B3" s="37"/>
      <c r="C3" s="35"/>
      <c r="D3" s="35"/>
      <c r="E3" s="36"/>
      <c r="F3" s="36">
        <f>D3*E3</f>
        <v>0</v>
      </c>
    </row>
    <row r="4" spans="1:6" ht="19.5" customHeight="1">
      <c r="A4" s="121" t="s">
        <v>10</v>
      </c>
      <c r="B4" s="121"/>
      <c r="C4" s="121"/>
      <c r="D4" s="121"/>
      <c r="E4" s="121"/>
      <c r="F4" s="36">
        <f>SUM(F3:F3)</f>
        <v>0</v>
      </c>
    </row>
    <row r="5" spans="1:6" ht="19.5" customHeight="1">
      <c r="A5" s="121" t="s">
        <v>52</v>
      </c>
      <c r="B5" s="121"/>
      <c r="C5" s="121"/>
      <c r="D5" s="121"/>
      <c r="E5" s="121"/>
      <c r="F5" s="38">
        <f>F4</f>
        <v>0</v>
      </c>
    </row>
    <row r="6" spans="1:7" ht="19.5" customHeight="1">
      <c r="A6" s="136"/>
      <c r="B6" s="136"/>
      <c r="C6" s="136"/>
      <c r="D6" s="136"/>
      <c r="E6" s="136"/>
      <c r="F6" s="136"/>
      <c r="G6" s="136"/>
    </row>
    <row r="7" spans="1:7" ht="35.25" customHeight="1">
      <c r="A7" s="125" t="s">
        <v>29</v>
      </c>
      <c r="B7" s="125"/>
      <c r="C7" s="125"/>
      <c r="D7" s="125"/>
      <c r="E7" s="125"/>
      <c r="F7" s="125"/>
      <c r="G7" s="125"/>
    </row>
    <row r="8" spans="1:6" ht="33.75" customHeight="1">
      <c r="A8" s="43" t="s">
        <v>41</v>
      </c>
      <c r="B8" s="43" t="s">
        <v>30</v>
      </c>
      <c r="C8" s="127" t="s">
        <v>18</v>
      </c>
      <c r="D8" s="127"/>
      <c r="E8" s="44" t="s">
        <v>36</v>
      </c>
      <c r="F8" s="44" t="s">
        <v>38</v>
      </c>
    </row>
    <row r="9" spans="1:6" ht="31.5">
      <c r="A9" s="95" t="s">
        <v>62</v>
      </c>
      <c r="B9" s="96" t="s">
        <v>101</v>
      </c>
      <c r="C9" s="128"/>
      <c r="D9" s="128"/>
      <c r="E9" s="97"/>
      <c r="F9" s="98">
        <f>SUM(F10:F15)</f>
        <v>0</v>
      </c>
    </row>
    <row r="10" spans="1:6" ht="31.5">
      <c r="A10" s="99">
        <v>1</v>
      </c>
      <c r="B10" s="100" t="s">
        <v>102</v>
      </c>
      <c r="C10" s="129"/>
      <c r="D10" s="129"/>
      <c r="E10" s="101">
        <v>1500000</v>
      </c>
      <c r="F10" s="102">
        <f aca="true" t="shared" si="0" ref="F10:F23">C10*E10</f>
        <v>0</v>
      </c>
    </row>
    <row r="11" spans="1:6" ht="31.5">
      <c r="A11" s="99">
        <v>2</v>
      </c>
      <c r="B11" s="100" t="s">
        <v>103</v>
      </c>
      <c r="C11" s="129"/>
      <c r="D11" s="129"/>
      <c r="E11" s="101">
        <v>100000</v>
      </c>
      <c r="F11" s="102">
        <f t="shared" si="0"/>
        <v>0</v>
      </c>
    </row>
    <row r="12" spans="1:6" ht="31.5">
      <c r="A12" s="99">
        <v>3</v>
      </c>
      <c r="B12" s="100" t="s">
        <v>104</v>
      </c>
      <c r="C12" s="129"/>
      <c r="D12" s="129"/>
      <c r="E12" s="101">
        <v>100000</v>
      </c>
      <c r="F12" s="102">
        <f t="shared" si="0"/>
        <v>0</v>
      </c>
    </row>
    <row r="13" spans="1:6" ht="31.5">
      <c r="A13" s="99">
        <v>4</v>
      </c>
      <c r="B13" s="100" t="s">
        <v>105</v>
      </c>
      <c r="C13" s="129"/>
      <c r="D13" s="129"/>
      <c r="E13" s="101">
        <v>200000</v>
      </c>
      <c r="F13" s="102">
        <f t="shared" si="0"/>
        <v>0</v>
      </c>
    </row>
    <row r="14" spans="1:6" ht="15.75">
      <c r="A14" s="99">
        <v>5</v>
      </c>
      <c r="B14" s="100" t="s">
        <v>106</v>
      </c>
      <c r="C14" s="129"/>
      <c r="D14" s="129"/>
      <c r="E14" s="101">
        <v>20000</v>
      </c>
      <c r="F14" s="102">
        <f t="shared" si="0"/>
        <v>0</v>
      </c>
    </row>
    <row r="15" spans="1:6" ht="31.5">
      <c r="A15" s="99">
        <v>6</v>
      </c>
      <c r="B15" s="100" t="s">
        <v>107</v>
      </c>
      <c r="C15" s="129"/>
      <c r="D15" s="129"/>
      <c r="E15" s="101">
        <v>4000000</v>
      </c>
      <c r="F15" s="102">
        <f t="shared" si="0"/>
        <v>0</v>
      </c>
    </row>
    <row r="16" spans="1:6" ht="31.5">
      <c r="A16" s="95" t="s">
        <v>65</v>
      </c>
      <c r="B16" s="96" t="s">
        <v>108</v>
      </c>
      <c r="C16" s="128"/>
      <c r="D16" s="128"/>
      <c r="E16" s="97"/>
      <c r="F16" s="98">
        <f>SUM(F17:F23)</f>
        <v>0</v>
      </c>
    </row>
    <row r="17" spans="1:6" ht="31.5">
      <c r="A17" s="99">
        <v>1</v>
      </c>
      <c r="B17" s="100" t="s">
        <v>110</v>
      </c>
      <c r="C17" s="129"/>
      <c r="D17" s="129"/>
      <c r="E17" s="101">
        <v>2000000</v>
      </c>
      <c r="F17" s="102">
        <f t="shared" si="0"/>
        <v>0</v>
      </c>
    </row>
    <row r="18" spans="1:6" ht="31.5">
      <c r="A18" s="99">
        <v>2</v>
      </c>
      <c r="B18" s="100" t="s">
        <v>109</v>
      </c>
      <c r="C18" s="129"/>
      <c r="D18" s="129"/>
      <c r="E18" s="101">
        <v>500000</v>
      </c>
      <c r="F18" s="102">
        <f t="shared" si="0"/>
        <v>0</v>
      </c>
    </row>
    <row r="19" spans="1:6" ht="31.5">
      <c r="A19" s="99">
        <v>3</v>
      </c>
      <c r="B19" s="100" t="s">
        <v>111</v>
      </c>
      <c r="C19" s="129"/>
      <c r="D19" s="129"/>
      <c r="E19" s="101">
        <v>300000</v>
      </c>
      <c r="F19" s="102">
        <f t="shared" si="0"/>
        <v>0</v>
      </c>
    </row>
    <row r="20" spans="1:6" ht="47.25">
      <c r="A20" s="99">
        <v>4</v>
      </c>
      <c r="B20" s="100" t="s">
        <v>112</v>
      </c>
      <c r="C20" s="129"/>
      <c r="D20" s="129"/>
      <c r="E20" s="101">
        <v>3000000</v>
      </c>
      <c r="F20" s="102">
        <f t="shared" si="0"/>
        <v>0</v>
      </c>
    </row>
    <row r="21" spans="1:6" ht="47.25">
      <c r="A21" s="99">
        <v>5</v>
      </c>
      <c r="B21" s="100" t="s">
        <v>113</v>
      </c>
      <c r="C21" s="129"/>
      <c r="D21" s="129"/>
      <c r="E21" s="101">
        <v>1500000</v>
      </c>
      <c r="F21" s="102">
        <f t="shared" si="0"/>
        <v>0</v>
      </c>
    </row>
    <row r="22" spans="1:6" ht="15.75">
      <c r="A22" s="99">
        <v>6</v>
      </c>
      <c r="B22" s="100" t="s">
        <v>114</v>
      </c>
      <c r="C22" s="129"/>
      <c r="D22" s="129"/>
      <c r="E22" s="101">
        <v>20000</v>
      </c>
      <c r="F22" s="102">
        <f t="shared" si="0"/>
        <v>0</v>
      </c>
    </row>
    <row r="23" spans="1:6" ht="15.75">
      <c r="A23" s="99">
        <v>7</v>
      </c>
      <c r="B23" s="100" t="s">
        <v>115</v>
      </c>
      <c r="C23" s="129"/>
      <c r="D23" s="129"/>
      <c r="E23" s="101">
        <v>40000</v>
      </c>
      <c r="F23" s="102">
        <f t="shared" si="0"/>
        <v>0</v>
      </c>
    </row>
    <row r="24" spans="1:6" ht="31.5">
      <c r="A24" s="95" t="s">
        <v>71</v>
      </c>
      <c r="B24" s="96" t="s">
        <v>116</v>
      </c>
      <c r="C24" s="128"/>
      <c r="D24" s="128"/>
      <c r="E24" s="101" t="s">
        <v>128</v>
      </c>
      <c r="F24" s="44">
        <v>0</v>
      </c>
    </row>
    <row r="25" spans="1:6" ht="19.5" customHeight="1">
      <c r="A25" s="121" t="s">
        <v>10</v>
      </c>
      <c r="B25" s="121"/>
      <c r="C25" s="121"/>
      <c r="D25" s="121"/>
      <c r="E25" s="121"/>
      <c r="F25" s="36">
        <f>F24+F16+F9</f>
        <v>0</v>
      </c>
    </row>
    <row r="26" spans="1:6" ht="19.5" customHeight="1">
      <c r="A26" s="121" t="s">
        <v>52</v>
      </c>
      <c r="B26" s="121"/>
      <c r="C26" s="121"/>
      <c r="D26" s="121"/>
      <c r="E26" s="121"/>
      <c r="F26" s="36">
        <f>F25</f>
        <v>0</v>
      </c>
    </row>
    <row r="27" spans="1:7" ht="19.5" customHeight="1">
      <c r="A27" s="131"/>
      <c r="B27" s="131"/>
      <c r="C27" s="131"/>
      <c r="D27" s="131"/>
      <c r="E27" s="131"/>
      <c r="F27" s="131"/>
      <c r="G27" s="131"/>
    </row>
    <row r="28" spans="1:7" ht="19.5" customHeight="1">
      <c r="A28" s="130" t="s">
        <v>44</v>
      </c>
      <c r="B28" s="130"/>
      <c r="C28" s="130"/>
      <c r="D28" s="130"/>
      <c r="E28" s="130"/>
      <c r="F28" s="130"/>
      <c r="G28" s="130"/>
    </row>
    <row r="29" spans="1:7" ht="19.5" customHeight="1">
      <c r="A29" s="132" t="s">
        <v>129</v>
      </c>
      <c r="B29" s="132"/>
      <c r="C29" s="132"/>
      <c r="D29" s="132"/>
      <c r="E29" s="46">
        <v>0</v>
      </c>
      <c r="F29" s="32" t="s">
        <v>45</v>
      </c>
      <c r="G29" s="31"/>
    </row>
    <row r="30" spans="2:7" ht="19.5" customHeight="1">
      <c r="B30" s="33"/>
      <c r="C30" s="33"/>
      <c r="D30" s="33"/>
      <c r="E30" s="33"/>
      <c r="F30" s="33"/>
      <c r="G30" s="31"/>
    </row>
    <row r="31" spans="4:6" ht="19.5" customHeight="1">
      <c r="D31" s="133" t="s">
        <v>49</v>
      </c>
      <c r="E31" s="133"/>
      <c r="F31" s="133"/>
    </row>
    <row r="32" spans="4:6" ht="19.5" customHeight="1">
      <c r="D32" s="134" t="s">
        <v>14</v>
      </c>
      <c r="E32" s="134"/>
      <c r="F32" s="134"/>
    </row>
    <row r="33" spans="4:6" ht="19.5" customHeight="1">
      <c r="D33" s="135" t="s">
        <v>42</v>
      </c>
      <c r="E33" s="135"/>
      <c r="F33" s="135"/>
    </row>
  </sheetData>
  <sheetProtection/>
  <mergeCells count="30">
    <mergeCell ref="D31:F31"/>
    <mergeCell ref="D32:F32"/>
    <mergeCell ref="D33:F33"/>
    <mergeCell ref="A6:G6"/>
    <mergeCell ref="A1:H1"/>
    <mergeCell ref="A4:E4"/>
    <mergeCell ref="A25:E25"/>
    <mergeCell ref="C8:D8"/>
    <mergeCell ref="C9:D9"/>
    <mergeCell ref="A29:D29"/>
    <mergeCell ref="A5:E5"/>
    <mergeCell ref="A26:E26"/>
    <mergeCell ref="A28:G28"/>
    <mergeCell ref="A27:G27"/>
    <mergeCell ref="A7:G7"/>
    <mergeCell ref="C19:D19"/>
    <mergeCell ref="C20:D20"/>
    <mergeCell ref="C21:D21"/>
    <mergeCell ref="C22:D22"/>
    <mergeCell ref="C23:D23"/>
    <mergeCell ref="C24:D24"/>
    <mergeCell ref="C16:D16"/>
    <mergeCell ref="C17:D17"/>
    <mergeCell ref="C18:D18"/>
    <mergeCell ref="C10:D10"/>
    <mergeCell ref="C11:D11"/>
    <mergeCell ref="C12:D12"/>
    <mergeCell ref="C13:D13"/>
    <mergeCell ref="C14:D14"/>
    <mergeCell ref="C15:D15"/>
  </mergeCells>
  <printOptions/>
  <pageMargins left="0.7" right="0.7" top="0.75" bottom="0.75" header="0.3" footer="0.3"/>
  <pageSetup horizontalDpi="600" verticalDpi="600" orientation="portrait" paperSize="9" r:id="rId1"/>
  <headerFooter>
    <oddFooter>&amp;C14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2024-05-06T07:38:00Z</dcterms:modified>
  <cp:category/>
  <cp:version/>
  <cp:contentType/>
  <cp:contentStatus/>
</cp:coreProperties>
</file>